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a\Desktop\modificare SDL V7\"/>
    </mc:Choice>
  </mc:AlternateContent>
  <bookViews>
    <workbookView xWindow="0" yWindow="0" windowWidth="20400" windowHeight="7155" activeTab="2"/>
  </bookViews>
  <sheets>
    <sheet name="FEADR" sheetId="1" r:id="rId1"/>
    <sheet name="EURI" sheetId="2" r:id="rId2"/>
    <sheet name="Plan finantare versiunea 06" sheetId="3" r:id="rId3"/>
  </sheets>
  <definedNames>
    <definedName name="_xlnm.Print_Area" localSheetId="1">EURI!$A$1:$F$20</definedName>
    <definedName name="_xlnm.Print_Area" localSheetId="0">FEADR!$A$1:$I$32</definedName>
    <definedName name="_xlnm.Print_Area" localSheetId="2">'Plan finantare versiunea 06'!$B$3:$G$24</definedName>
  </definedNames>
  <calcPr calcId="152511"/>
</workbook>
</file>

<file path=xl/calcChain.xml><?xml version="1.0" encoding="utf-8"?>
<calcChain xmlns="http://schemas.openxmlformats.org/spreadsheetml/2006/main">
  <c r="F18" i="3" l="1"/>
  <c r="F16" i="3"/>
  <c r="F14" i="3"/>
  <c r="F12" i="3"/>
  <c r="F10" i="3"/>
  <c r="F8" i="3"/>
  <c r="E24" i="3" l="1"/>
  <c r="G23" i="3" l="1"/>
  <c r="G18" i="3"/>
  <c r="G14" i="3"/>
  <c r="G10" i="3"/>
  <c r="D4" i="3"/>
  <c r="G16" i="3"/>
  <c r="G8" i="3"/>
  <c r="G12" i="3"/>
  <c r="C4" i="2" l="1"/>
  <c r="F18" i="2"/>
  <c r="C4" i="1"/>
  <c r="H19" i="1"/>
  <c r="I19" i="1" s="1"/>
  <c r="G23" i="1"/>
  <c r="G22" i="1"/>
  <c r="G21" i="1"/>
  <c r="G13" i="1"/>
  <c r="H13" i="1" s="1"/>
  <c r="I13" i="1" s="1"/>
  <c r="G11" i="1"/>
  <c r="H11" i="1" s="1"/>
  <c r="I11" i="1" s="1"/>
  <c r="G9" i="1"/>
  <c r="H9" i="1" s="1"/>
  <c r="I9" i="1" s="1"/>
  <c r="G25" i="1" l="1"/>
  <c r="F25" i="1" s="1"/>
  <c r="G24" i="1" l="1"/>
  <c r="E24" i="1" l="1"/>
  <c r="F24" i="1"/>
  <c r="I15" i="1" l="1"/>
  <c r="I17" i="1"/>
</calcChain>
</file>

<file path=xl/sharedStrings.xml><?xml version="1.0" encoding="utf-8"?>
<sst xmlns="http://schemas.openxmlformats.org/spreadsheetml/2006/main" count="83" uniqueCount="52">
  <si>
    <t>PRIORITATE</t>
  </si>
  <si>
    <t>MĂSURA</t>
  </si>
  <si>
    <t>INTENSITATEA SPRIJINULUI</t>
  </si>
  <si>
    <t>CONTRIBUȚIA PUBLICĂ NERAMBURSABILĂ/PRIORITATE (FEADR + BUGET NAȚIONAL) EURO</t>
  </si>
  <si>
    <t xml:space="preserve">TOTAL
ALOCARE FEADR </t>
  </si>
  <si>
    <t>19.4</t>
  </si>
  <si>
    <t>19.2</t>
  </si>
  <si>
    <t>Submăsura</t>
  </si>
  <si>
    <t>VALOARE TOTALĂ SDL (19.2 + 19.4)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</si>
  <si>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</si>
  <si>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</si>
  <si>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r>
      <t>CONTRIBUȚIA PUBLICĂ NERAMBURSABILĂ/ MĂSURĂ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</si>
  <si>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</si>
  <si>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>Alocarea publică ACTUALĂ</t>
    </r>
    <r>
      <rPr>
        <b/>
        <sz val="11"/>
        <color rgb="FFFF0000"/>
        <rFont val="Calibri"/>
        <family val="2"/>
        <charset val="238"/>
      </rPr>
      <t>¹</t>
    </r>
  </si>
  <si>
    <r>
      <t xml:space="preserve">[2]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valoare totală SDL</t>
    </r>
  </si>
  <si>
    <r>
      <t>Cheltuieli de funcționare și animare</t>
    </r>
    <r>
      <rPr>
        <b/>
        <sz val="11"/>
        <color rgb="FF3F3F76"/>
        <rFont val="Calibri"/>
        <family val="2"/>
        <charset val="238"/>
      </rPr>
      <t>³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</si>
  <si>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Valoarea alocată nu trebuie să depășească 20% (25% pentru Delta Dunării) din costurile publice totale efectuate pentru această strategie.</t>
    </r>
  </si>
  <si>
    <t xml:space="preserve"> </t>
  </si>
  <si>
    <t xml:space="preserve">Alocarea publică TRANZIȚIE - FEADR </t>
  </si>
  <si>
    <t>ANEXA 4T - Planul de finanțare TRANZIȚIE - FEADR</t>
  </si>
  <si>
    <t>TOTAL GENERAL - FEADR</t>
  </si>
  <si>
    <r>
      <t xml:space="preserve">[1] </t>
    </r>
    <r>
      <rPr>
        <b/>
        <sz val="11"/>
        <color theme="3"/>
        <rFont val="Trebuchet MS"/>
        <family val="2"/>
        <charset val="238"/>
      </rPr>
      <t>Valoarea publică alocată pe măsuri și cheltuieli de funcționare și animare, aferente planului financiar în vigoare</t>
    </r>
  </si>
  <si>
    <t>TOTAL 19.2</t>
  </si>
  <si>
    <t>ANEXA 4 E - Planul de finanțare EURI</t>
  </si>
  <si>
    <t>ALOCARE  EURI (euro)</t>
  </si>
  <si>
    <r>
      <t xml:space="preserve">CONTRIBUȚIA PUBLICĂ NERAMBURSABILĂ/ MĂSURĂ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</si>
  <si>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</si>
  <si>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t>TOTAL GENERAL - EURI</t>
  </si>
  <si>
    <t xml:space="preserve">    Valoarea alocată sM 19.4 și procentul aferent acesteia se calculează prin raportare la valoarea totală a sM 19.2 FEADR + EURI  </t>
  </si>
  <si>
    <t>M4/1A</t>
  </si>
  <si>
    <t>100% / 90% (în funcție de operațiuni)</t>
  </si>
  <si>
    <t>M6/2A</t>
  </si>
  <si>
    <t>90% / 70% / 50% (în funcție de operațiuni)</t>
  </si>
  <si>
    <t>M5/3A</t>
  </si>
  <si>
    <t>M7/3A</t>
  </si>
  <si>
    <t>70% / 50% (în funcție de operațiuni) Eliminat din SDL</t>
  </si>
  <si>
    <t>M1/6B</t>
  </si>
  <si>
    <t>M2/6B</t>
  </si>
  <si>
    <t>100% / 90% (în funcție de operațiuni) Eliminat din SDL</t>
  </si>
  <si>
    <t>M3/6B</t>
  </si>
  <si>
    <t>M8/6A</t>
  </si>
  <si>
    <t>M9/6B</t>
  </si>
  <si>
    <t xml:space="preserve">VALOARE SDL </t>
  </si>
  <si>
    <t>Suprafață TERITORIU GAL</t>
  </si>
  <si>
    <t>Populație TERITORIU GAL</t>
  </si>
  <si>
    <t>VALOARE TOTALĂ COMPONENTA A +B (EURO)</t>
  </si>
  <si>
    <t>PLAN DE FINANTARE FINAL DUPA REALOCARI</t>
  </si>
  <si>
    <t>COMPONENTA A+B</t>
  </si>
  <si>
    <t>CONTRIBUȚIA PUBLICĂ NERAMBURSABILĂ/PRIORITATE (FEADR + BUGET NAȚIONAL)
EURO</t>
  </si>
  <si>
    <r>
      <t>VALOARE PROCENTUALĂ</t>
    </r>
    <r>
      <rPr>
        <b/>
        <sz val="11"/>
        <color rgb="FF3F3F76"/>
        <rFont val="Trebuchet MS"/>
        <family val="2"/>
        <charset val="238"/>
      </rPr>
      <t xml:space="preserve"> (%)</t>
    </r>
  </si>
  <si>
    <t>Cheltuieli de funcționare și animare</t>
  </si>
  <si>
    <t>TOTAL COMPONENTA 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</si>
</sst>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Calibri"/>
      <family val="2"/>
      <charset val="238"/>
      <scheme val="minor"/>
    </font>
    <font>
      <b/>
      <sz val="11"/>
      <name val="Trebuchet MS"/>
      <family val="2"/>
      <charset val="238"/>
    </font>
    <font>
      <b/>
      <sz val="1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  <fill>
      <patternFill patternType="solid">
        <fgColor rgb="FFBCF1AD"/>
        <bgColor indexed="64"/>
      </patternFill>
    </fill>
  </fills>
  <borders count="6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theme="7" tint="-0.249977111117893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thin">
        <color rgb="FF7F7F7F"/>
      </right>
      <top style="medium">
        <color theme="7" tint="-0.249977111117893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medium">
        <color theme="7" tint="-0.249977111117893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/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 style="medium">
        <color theme="7" tint="-0.249977111117893"/>
      </bottom>
      <diagonal/>
    </border>
    <border>
      <left style="thin">
        <color rgb="FF7F7F7F"/>
      </left>
      <right/>
      <top style="thin">
        <color rgb="FF7F7F7F"/>
      </top>
      <bottom style="medium">
        <color theme="7" tint="-0.249977111117893"/>
      </bottom>
      <diagonal/>
    </border>
    <border>
      <left/>
      <right/>
      <top style="thin">
        <color rgb="FF7F7F7F"/>
      </top>
      <bottom style="medium">
        <color theme="7" tint="-0.249977111117893"/>
      </bottom>
      <diagonal/>
    </border>
    <border>
      <left/>
      <right style="thin">
        <color rgb="FF7F7F7F"/>
      </right>
      <top style="thin">
        <color rgb="FF7F7F7F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rgb="FF7F7F7F"/>
      </top>
      <bottom style="medium">
        <color theme="7" tint="-0.249977111117893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164" fontId="15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1" applyFont="1" applyFill="1" applyBorder="1" applyAlignment="1"/>
    <xf numFmtId="0" fontId="9" fillId="0" borderId="0" xfId="0" applyFont="1" applyAlignment="1">
      <alignment vertical="center"/>
    </xf>
    <xf numFmtId="0" fontId="7" fillId="3" borderId="10" xfId="1" applyFont="1" applyFill="1" applyBorder="1" applyAlignment="1">
      <alignment wrapText="1"/>
    </xf>
    <xf numFmtId="9" fontId="7" fillId="3" borderId="10" xfId="1" applyNumberFormat="1" applyFont="1" applyFill="1" applyBorder="1" applyAlignment="1">
      <alignment wrapText="1"/>
    </xf>
    <xf numFmtId="0" fontId="0" fillId="0" borderId="10" xfId="0" applyBorder="1"/>
    <xf numFmtId="0" fontId="7" fillId="2" borderId="10" xfId="1" applyFont="1" applyBorder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0" fontId="7" fillId="0" borderId="9" xfId="1" applyFont="1" applyFill="1" applyBorder="1" applyAlignment="1"/>
    <xf numFmtId="0" fontId="10" fillId="2" borderId="16" xfId="1" applyFont="1" applyBorder="1" applyAlignment="1">
      <alignment horizontal="center" vertical="center" wrapText="1"/>
    </xf>
    <xf numFmtId="0" fontId="10" fillId="2" borderId="12" xfId="1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49" fontId="7" fillId="2" borderId="13" xfId="1" applyNumberFormat="1" applyFon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7" fillId="2" borderId="17" xfId="1" applyFont="1" applyBorder="1" applyAlignment="1">
      <alignment horizontal="center" vertical="center" wrapText="1"/>
    </xf>
    <xf numFmtId="0" fontId="7" fillId="2" borderId="18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0" fontId="7" fillId="5" borderId="25" xfId="1" applyFont="1" applyFill="1" applyBorder="1" applyAlignment="1">
      <alignment wrapText="1"/>
    </xf>
    <xf numFmtId="49" fontId="7" fillId="2" borderId="29" xfId="1" applyNumberFormat="1" applyFont="1" applyBorder="1" applyAlignment="1">
      <alignment horizontal="center" vertical="center" wrapText="1"/>
    </xf>
    <xf numFmtId="4" fontId="7" fillId="3" borderId="10" xfId="1" applyNumberFormat="1" applyFont="1" applyFill="1" applyBorder="1" applyAlignment="1">
      <alignment wrapText="1"/>
    </xf>
    <xf numFmtId="4" fontId="10" fillId="4" borderId="13" xfId="1" applyNumberFormat="1" applyFont="1" applyFill="1" applyBorder="1" applyAlignment="1">
      <alignment wrapText="1"/>
    </xf>
    <xf numFmtId="4" fontId="7" fillId="4" borderId="26" xfId="1" applyNumberFormat="1" applyFont="1" applyFill="1" applyBorder="1" applyAlignment="1">
      <alignment wrapText="1"/>
    </xf>
    <xf numFmtId="4" fontId="10" fillId="5" borderId="16" xfId="1" applyNumberFormat="1" applyFont="1" applyFill="1" applyBorder="1" applyAlignment="1">
      <alignment wrapText="1"/>
    </xf>
    <xf numFmtId="10" fontId="10" fillId="4" borderId="28" xfId="1" applyNumberFormat="1" applyFont="1" applyFill="1" applyBorder="1" applyAlignment="1">
      <alignment horizontal="center" wrapText="1"/>
    </xf>
    <xf numFmtId="0" fontId="7" fillId="3" borderId="1" xfId="1" applyFont="1" applyFill="1" applyBorder="1" applyAlignment="1">
      <alignment wrapText="1"/>
    </xf>
    <xf numFmtId="0" fontId="10" fillId="2" borderId="31" xfId="1" applyFont="1" applyBorder="1" applyAlignment="1">
      <alignment horizontal="center" vertical="center" wrapText="1"/>
    </xf>
    <xf numFmtId="9" fontId="7" fillId="3" borderId="1" xfId="1" applyNumberFormat="1" applyFont="1" applyFill="1" applyBorder="1" applyAlignment="1">
      <alignment wrapText="1"/>
    </xf>
    <xf numFmtId="0" fontId="16" fillId="3" borderId="1" xfId="1" applyFont="1" applyFill="1" applyBorder="1" applyAlignment="1">
      <alignment horizontal="center" vertical="center" wrapText="1"/>
    </xf>
    <xf numFmtId="9" fontId="16" fillId="3" borderId="1" xfId="1" applyNumberFormat="1" applyFont="1" applyFill="1" applyBorder="1" applyAlignment="1">
      <alignment horizontal="center" vertical="center" wrapText="1"/>
    </xf>
    <xf numFmtId="164" fontId="16" fillId="3" borderId="1" xfId="2" applyNumberFormat="1" applyFont="1" applyFill="1" applyBorder="1" applyAlignment="1">
      <alignment horizontal="center" vertical="center" wrapText="1"/>
    </xf>
    <xf numFmtId="4" fontId="16" fillId="3" borderId="10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9" fontId="16" fillId="3" borderId="10" xfId="1" applyNumberFormat="1" applyFont="1" applyFill="1" applyBorder="1" applyAlignment="1">
      <alignment horizontal="center" vertical="center" wrapText="1"/>
    </xf>
    <xf numFmtId="4" fontId="16" fillId="5" borderId="16" xfId="1" applyNumberFormat="1" applyFont="1" applyFill="1" applyBorder="1" applyAlignment="1">
      <alignment horizontal="center" vertical="center" wrapText="1"/>
    </xf>
    <xf numFmtId="4" fontId="16" fillId="5" borderId="25" xfId="1" applyNumberFormat="1" applyFont="1" applyFill="1" applyBorder="1" applyAlignment="1">
      <alignment horizontal="center" vertical="center" wrapText="1"/>
    </xf>
    <xf numFmtId="164" fontId="10" fillId="3" borderId="1" xfId="2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3" fontId="7" fillId="3" borderId="1" xfId="1" applyNumberFormat="1" applyFont="1" applyFill="1" applyAlignment="1">
      <alignment wrapText="1"/>
    </xf>
    <xf numFmtId="4" fontId="7" fillId="0" borderId="1" xfId="1" applyNumberFormat="1" applyFont="1" applyFill="1" applyAlignment="1">
      <alignment wrapText="1"/>
    </xf>
    <xf numFmtId="4" fontId="10" fillId="3" borderId="10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Alignment="1">
      <alignment wrapText="1"/>
    </xf>
    <xf numFmtId="0" fontId="7" fillId="0" borderId="45" xfId="1" applyFont="1" applyFill="1" applyBorder="1" applyAlignment="1"/>
    <xf numFmtId="0" fontId="7" fillId="2" borderId="1" xfId="1" applyFont="1" applyAlignment="1">
      <alignment wrapText="1"/>
    </xf>
    <xf numFmtId="4" fontId="10" fillId="3" borderId="1" xfId="1" applyNumberFormat="1" applyFont="1" applyFill="1" applyAlignment="1">
      <alignment wrapText="1"/>
    </xf>
    <xf numFmtId="0" fontId="7" fillId="2" borderId="47" xfId="1" applyFont="1" applyBorder="1" applyAlignment="1">
      <alignment horizontal="center" vertical="center" wrapText="1"/>
    </xf>
    <xf numFmtId="0" fontId="7" fillId="2" borderId="48" xfId="1" applyFont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wrapText="1"/>
    </xf>
    <xf numFmtId="164" fontId="10" fillId="3" borderId="1" xfId="2" applyNumberFormat="1" applyFont="1" applyFill="1" applyBorder="1" applyAlignment="1">
      <alignment wrapText="1"/>
    </xf>
    <xf numFmtId="164" fontId="7" fillId="3" borderId="1" xfId="2" applyNumberFormat="1" applyFont="1" applyFill="1" applyBorder="1" applyAlignment="1">
      <alignment wrapText="1"/>
    </xf>
    <xf numFmtId="9" fontId="16" fillId="3" borderId="1" xfId="1" applyNumberFormat="1" applyFont="1" applyFill="1" applyBorder="1" applyAlignment="1">
      <alignment wrapText="1"/>
    </xf>
    <xf numFmtId="0" fontId="16" fillId="3" borderId="1" xfId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64" fontId="16" fillId="3" borderId="1" xfId="2" applyNumberFormat="1" applyFont="1" applyFill="1" applyBorder="1" applyAlignment="1">
      <alignment wrapText="1"/>
    </xf>
    <xf numFmtId="0" fontId="7" fillId="4" borderId="53" xfId="1" applyFont="1" applyFill="1" applyBorder="1" applyAlignment="1">
      <alignment horizontal="center" wrapText="1"/>
    </xf>
    <xf numFmtId="10" fontId="17" fillId="4" borderId="54" xfId="1" applyNumberFormat="1" applyFont="1" applyFill="1" applyBorder="1" applyAlignment="1">
      <alignment wrapText="1"/>
    </xf>
    <xf numFmtId="164" fontId="16" fillId="3" borderId="31" xfId="2" applyNumberFormat="1" applyFont="1" applyFill="1" applyBorder="1" applyAlignment="1">
      <alignment horizontal="center" vertical="center" wrapText="1"/>
    </xf>
    <xf numFmtId="164" fontId="16" fillId="3" borderId="13" xfId="2" applyNumberFormat="1" applyFont="1" applyFill="1" applyBorder="1" applyAlignment="1">
      <alignment horizontal="center" vertical="center" wrapText="1"/>
    </xf>
    <xf numFmtId="4" fontId="16" fillId="3" borderId="30" xfId="1" applyNumberFormat="1" applyFont="1" applyFill="1" applyBorder="1" applyAlignment="1">
      <alignment horizontal="center" vertical="center" wrapText="1"/>
    </xf>
    <xf numFmtId="4" fontId="16" fillId="3" borderId="13" xfId="1" applyNumberFormat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13" xfId="1" applyFont="1" applyFill="1" applyBorder="1" applyAlignment="1">
      <alignment horizontal="center" vertical="center" wrapText="1"/>
    </xf>
    <xf numFmtId="4" fontId="16" fillId="3" borderId="31" xfId="1" applyNumberFormat="1" applyFont="1" applyFill="1" applyBorder="1" applyAlignment="1">
      <alignment horizontal="center" vertical="center" wrapText="1"/>
    </xf>
    <xf numFmtId="0" fontId="7" fillId="2" borderId="30" xfId="1" applyFont="1" applyBorder="1" applyAlignment="1">
      <alignment horizontal="center" vertical="center" wrapText="1"/>
    </xf>
    <xf numFmtId="0" fontId="7" fillId="2" borderId="36" xfId="1" applyFont="1" applyBorder="1" applyAlignment="1">
      <alignment horizontal="center" vertical="center" wrapText="1"/>
    </xf>
    <xf numFmtId="0" fontId="7" fillId="2" borderId="34" xfId="1" applyFont="1" applyBorder="1" applyAlignment="1">
      <alignment horizontal="center" vertical="center" wrapText="1"/>
    </xf>
    <xf numFmtId="0" fontId="7" fillId="2" borderId="40" xfId="1" applyFont="1" applyBorder="1" applyAlignment="1">
      <alignment horizontal="center" vertical="center" wrapText="1"/>
    </xf>
    <xf numFmtId="0" fontId="7" fillId="4" borderId="39" xfId="1" applyFont="1" applyFill="1" applyBorder="1" applyAlignment="1">
      <alignment horizontal="left" vertical="top" wrapText="1"/>
    </xf>
    <xf numFmtId="0" fontId="7" fillId="4" borderId="15" xfId="1" applyFont="1" applyFill="1" applyBorder="1" applyAlignment="1">
      <alignment horizontal="left" vertical="top" wrapText="1"/>
    </xf>
    <xf numFmtId="0" fontId="7" fillId="4" borderId="35" xfId="1" applyFont="1" applyFill="1" applyBorder="1" applyAlignment="1">
      <alignment horizontal="left" vertical="top" wrapText="1"/>
    </xf>
    <xf numFmtId="49" fontId="7" fillId="2" borderId="37" xfId="1" applyNumberFormat="1" applyFont="1" applyBorder="1" applyAlignment="1">
      <alignment horizontal="center" vertical="center" wrapText="1"/>
    </xf>
    <xf numFmtId="49" fontId="7" fillId="2" borderId="38" xfId="1" applyNumberFormat="1" applyFont="1" applyBorder="1" applyAlignment="1">
      <alignment horizontal="center" vertical="center" wrapText="1"/>
    </xf>
    <xf numFmtId="0" fontId="7" fillId="2" borderId="13" xfId="1" applyFont="1" applyBorder="1" applyAlignment="1">
      <alignment horizontal="center" vertical="center" wrapText="1"/>
    </xf>
    <xf numFmtId="0" fontId="7" fillId="2" borderId="14" xfId="1" applyFont="1" applyBorder="1" applyAlignment="1">
      <alignment horizontal="center" vertical="center" wrapText="1"/>
    </xf>
    <xf numFmtId="0" fontId="7" fillId="2" borderId="27" xfId="1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0" fontId="7" fillId="2" borderId="15" xfId="1" applyFont="1" applyBorder="1" applyAlignment="1">
      <alignment horizontal="center" vertical="center" wrapText="1"/>
    </xf>
    <xf numFmtId="0" fontId="7" fillId="2" borderId="35" xfId="1" applyFont="1" applyBorder="1" applyAlignment="1">
      <alignment horizontal="center" vertical="center" wrapText="1"/>
    </xf>
    <xf numFmtId="0" fontId="16" fillId="3" borderId="30" xfId="1" applyFont="1" applyFill="1" applyBorder="1" applyAlignment="1">
      <alignment horizontal="center" vertical="center" wrapText="1"/>
    </xf>
    <xf numFmtId="4" fontId="16" fillId="3" borderId="34" xfId="1" applyNumberFormat="1" applyFont="1" applyFill="1" applyBorder="1" applyAlignment="1">
      <alignment horizontal="center" vertical="center" wrapText="1"/>
    </xf>
    <xf numFmtId="4" fontId="16" fillId="3" borderId="33" xfId="1" applyNumberFormat="1" applyFont="1" applyFill="1" applyBorder="1" applyAlignment="1">
      <alignment horizontal="center" vertical="center" wrapText="1"/>
    </xf>
    <xf numFmtId="4" fontId="16" fillId="3" borderId="32" xfId="1" applyNumberFormat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7" fillId="5" borderId="6" xfId="1" applyFont="1" applyFill="1" applyBorder="1" applyAlignment="1">
      <alignment horizontal="center" wrapText="1"/>
    </xf>
    <xf numFmtId="4" fontId="10" fillId="5" borderId="7" xfId="1" applyNumberFormat="1" applyFont="1" applyFill="1" applyBorder="1" applyAlignment="1">
      <alignment horizontal="center" wrapText="1"/>
    </xf>
    <xf numFmtId="4" fontId="10" fillId="5" borderId="5" xfId="1" applyNumberFormat="1" applyFont="1" applyFill="1" applyBorder="1" applyAlignment="1">
      <alignment horizontal="center" wrapText="1"/>
    </xf>
    <xf numFmtId="4" fontId="10" fillId="5" borderId="8" xfId="1" applyNumberFormat="1" applyFont="1" applyFill="1" applyBorder="1" applyAlignment="1">
      <alignment horizontal="center" wrapText="1"/>
    </xf>
    <xf numFmtId="0" fontId="16" fillId="3" borderId="44" xfId="1" applyFont="1" applyFill="1" applyBorder="1" applyAlignment="1">
      <alignment horizontal="center" vertical="center" wrapText="1"/>
    </xf>
    <xf numFmtId="4" fontId="10" fillId="3" borderId="31" xfId="1" applyNumberFormat="1" applyFont="1" applyFill="1" applyBorder="1" applyAlignment="1">
      <alignment horizontal="center" vertical="center" wrapText="1"/>
    </xf>
    <xf numFmtId="4" fontId="10" fillId="3" borderId="44" xfId="1" applyNumberFormat="1" applyFont="1" applyFill="1" applyBorder="1" applyAlignment="1">
      <alignment horizontal="center" vertical="center" wrapText="1"/>
    </xf>
    <xf numFmtId="4" fontId="10" fillId="3" borderId="13" xfId="1" applyNumberFormat="1" applyFont="1" applyFill="1" applyBorder="1" applyAlignment="1">
      <alignment horizontal="center" vertical="center" wrapText="1"/>
    </xf>
    <xf numFmtId="4" fontId="16" fillId="3" borderId="43" xfId="1" applyNumberFormat="1" applyFont="1" applyFill="1" applyBorder="1" applyAlignment="1">
      <alignment horizontal="center" vertical="center" wrapText="1"/>
    </xf>
    <xf numFmtId="49" fontId="16" fillId="2" borderId="37" xfId="1" applyNumberFormat="1" applyFont="1" applyBorder="1" applyAlignment="1">
      <alignment horizontal="center" vertical="center" wrapText="1"/>
    </xf>
    <xf numFmtId="49" fontId="16" fillId="2" borderId="41" xfId="1" applyNumberFormat="1" applyFont="1" applyBorder="1" applyAlignment="1">
      <alignment horizontal="center" vertical="center" wrapText="1"/>
    </xf>
    <xf numFmtId="49" fontId="16" fillId="2" borderId="42" xfId="1" applyNumberFormat="1" applyFont="1" applyBorder="1" applyAlignment="1">
      <alignment horizontal="center" vertical="center" wrapText="1"/>
    </xf>
    <xf numFmtId="0" fontId="16" fillId="5" borderId="22" xfId="1" applyFont="1" applyFill="1" applyBorder="1" applyAlignment="1">
      <alignment horizontal="center" vertical="center" wrapText="1"/>
    </xf>
    <xf numFmtId="0" fontId="16" fillId="5" borderId="23" xfId="1" applyFont="1" applyFill="1" applyBorder="1" applyAlignment="1">
      <alignment horizontal="center" vertical="center" wrapText="1"/>
    </xf>
    <xf numFmtId="0" fontId="16" fillId="5" borderId="24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wrapText="1"/>
    </xf>
    <xf numFmtId="3" fontId="7" fillId="3" borderId="19" xfId="1" applyNumberFormat="1" applyFont="1" applyFill="1" applyBorder="1" applyAlignment="1">
      <alignment horizontal="center" wrapText="1"/>
    </xf>
    <xf numFmtId="4" fontId="7" fillId="3" borderId="19" xfId="1" applyNumberFormat="1" applyFont="1" applyFill="1" applyBorder="1" applyAlignment="1">
      <alignment horizontal="center" wrapText="1"/>
    </xf>
    <xf numFmtId="0" fontId="7" fillId="5" borderId="22" xfId="1" applyFont="1" applyFill="1" applyBorder="1" applyAlignment="1">
      <alignment horizontal="center" wrapText="1"/>
    </xf>
    <xf numFmtId="0" fontId="7" fillId="5" borderId="23" xfId="1" applyFont="1" applyFill="1" applyBorder="1" applyAlignment="1">
      <alignment horizontal="center" wrapText="1"/>
    </xf>
    <xf numFmtId="0" fontId="7" fillId="5" borderId="24" xfId="1" applyFont="1" applyFill="1" applyBorder="1" applyAlignment="1">
      <alignment horizontal="center" wrapText="1"/>
    </xf>
    <xf numFmtId="49" fontId="7" fillId="2" borderId="20" xfId="1" applyNumberFormat="1" applyFont="1" applyBorder="1" applyAlignment="1">
      <alignment horizontal="center" vertical="center" wrapText="1"/>
    </xf>
    <xf numFmtId="49" fontId="7" fillId="2" borderId="21" xfId="1" applyNumberFormat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wrapText="1"/>
    </xf>
    <xf numFmtId="0" fontId="7" fillId="2" borderId="45" xfId="1" applyFont="1" applyBorder="1" applyAlignment="1">
      <alignment horizontal="center" wrapText="1"/>
    </xf>
    <xf numFmtId="0" fontId="7" fillId="2" borderId="46" xfId="1" applyFont="1" applyBorder="1" applyAlignment="1">
      <alignment horizontal="center" vertical="center" wrapText="1"/>
    </xf>
    <xf numFmtId="0" fontId="7" fillId="2" borderId="49" xfId="1" applyFont="1" applyBorder="1" applyAlignment="1">
      <alignment horizontal="center" vertical="center" wrapText="1"/>
    </xf>
    <xf numFmtId="0" fontId="7" fillId="2" borderId="55" xfId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45" xfId="1" applyFont="1" applyFill="1" applyBorder="1" applyAlignment="1">
      <alignment horizontal="center" wrapText="1"/>
    </xf>
    <xf numFmtId="164" fontId="6" fillId="3" borderId="2" xfId="2" applyNumberFormat="1" applyFont="1" applyFill="1" applyBorder="1" applyAlignment="1">
      <alignment horizontal="center" wrapText="1"/>
    </xf>
    <xf numFmtId="164" fontId="6" fillId="3" borderId="45" xfId="2" applyNumberFormat="1" applyFont="1" applyFill="1" applyBorder="1" applyAlignment="1">
      <alignment horizontal="center" wrapText="1"/>
    </xf>
    <xf numFmtId="10" fontId="10" fillId="3" borderId="50" xfId="1" applyNumberFormat="1" applyFont="1" applyFill="1" applyBorder="1" applyAlignment="1">
      <alignment horizontal="center" wrapText="1"/>
    </xf>
    <xf numFmtId="10" fontId="10" fillId="3" borderId="51" xfId="1" applyNumberFormat="1" applyFont="1" applyFill="1" applyBorder="1" applyAlignment="1">
      <alignment horizontal="center" wrapText="1"/>
    </xf>
    <xf numFmtId="0" fontId="7" fillId="6" borderId="56" xfId="1" applyFont="1" applyFill="1" applyBorder="1" applyAlignment="1">
      <alignment horizontal="center" wrapText="1"/>
    </xf>
    <xf numFmtId="0" fontId="7" fillId="6" borderId="57" xfId="1" applyFont="1" applyFill="1" applyBorder="1" applyAlignment="1">
      <alignment horizontal="center" wrapText="1"/>
    </xf>
    <xf numFmtId="0" fontId="7" fillId="6" borderId="58" xfId="1" applyFont="1" applyFill="1" applyBorder="1" applyAlignment="1">
      <alignment horizontal="center" wrapText="1"/>
    </xf>
    <xf numFmtId="4" fontId="13" fillId="6" borderId="56" xfId="1" applyNumberFormat="1" applyFont="1" applyFill="1" applyBorder="1" applyAlignment="1">
      <alignment horizontal="center" wrapText="1"/>
    </xf>
    <xf numFmtId="0" fontId="13" fillId="6" borderId="57" xfId="1" applyFont="1" applyFill="1" applyBorder="1" applyAlignment="1">
      <alignment horizontal="center" wrapText="1"/>
    </xf>
    <xf numFmtId="0" fontId="13" fillId="6" borderId="59" xfId="1" applyFont="1" applyFill="1" applyBorder="1" applyAlignment="1">
      <alignment horizontal="center" wrapText="1"/>
    </xf>
    <xf numFmtId="164" fontId="16" fillId="3" borderId="2" xfId="2" applyNumberFormat="1" applyFont="1" applyFill="1" applyBorder="1" applyAlignment="1">
      <alignment horizontal="center" wrapText="1"/>
    </xf>
    <xf numFmtId="164" fontId="16" fillId="3" borderId="45" xfId="2" applyNumberFormat="1" applyFont="1" applyFill="1" applyBorder="1" applyAlignment="1">
      <alignment horizontal="center" wrapText="1"/>
    </xf>
    <xf numFmtId="10" fontId="16" fillId="3" borderId="50" xfId="1" applyNumberFormat="1" applyFont="1" applyFill="1" applyBorder="1" applyAlignment="1">
      <alignment horizontal="center" wrapText="1"/>
    </xf>
    <xf numFmtId="10" fontId="16" fillId="3" borderId="51" xfId="1" applyNumberFormat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164" fontId="10" fillId="3" borderId="2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164" fontId="10" fillId="3" borderId="45" xfId="2" applyNumberFormat="1" applyFont="1" applyFill="1" applyBorder="1" applyAlignment="1">
      <alignment horizontal="center" wrapText="1"/>
    </xf>
    <xf numFmtId="10" fontId="10" fillId="3" borderId="52" xfId="1" applyNumberFormat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13" fillId="4" borderId="53" xfId="1" applyFont="1" applyFill="1" applyBorder="1" applyAlignment="1">
      <alignment horizontal="center" wrapText="1"/>
    </xf>
    <xf numFmtId="0" fontId="13" fillId="4" borderId="3" xfId="1" applyFont="1" applyFill="1" applyBorder="1" applyAlignment="1">
      <alignment horizontal="center" wrapText="1"/>
    </xf>
  </cellXfs>
  <cellStyles count="3">
    <cellStyle name="Comma" xfId="2" builtinId="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sqref="A1:I32"/>
    </sheetView>
  </sheetViews>
  <sheetFormatPr defaultRowHeight="15" x14ac:dyDescent="0.25"/>
  <cols>
    <col min="1" max="1" width="29.140625" customWidth="1"/>
    <col min="2" max="2" width="24" customWidth="1"/>
    <col min="3" max="3" width="22.7109375" customWidth="1"/>
    <col min="4" max="4" width="11.28515625" customWidth="1"/>
    <col min="5" max="5" width="15.5703125" customWidth="1"/>
    <col min="6" max="6" width="13.85546875" customWidth="1"/>
    <col min="7" max="7" width="15.5703125" bestFit="1" customWidth="1"/>
    <col min="8" max="8" width="23.7109375" customWidth="1"/>
    <col min="9" max="9" width="9.7109375" customWidth="1"/>
  </cols>
  <sheetData>
    <row r="1" spans="1:11" ht="16.5" customHeight="1" x14ac:dyDescent="0.3">
      <c r="A1" s="7" t="s">
        <v>19</v>
      </c>
      <c r="B1" s="5"/>
      <c r="C1" s="5"/>
      <c r="D1" s="5"/>
      <c r="E1" s="5"/>
      <c r="F1" s="5"/>
      <c r="G1" s="5"/>
      <c r="H1" s="5"/>
      <c r="I1" s="5"/>
      <c r="J1" s="2"/>
      <c r="K1" s="2"/>
    </row>
    <row r="2" spans="1:11" ht="16.5" x14ac:dyDescent="0.3">
      <c r="A2" s="15"/>
      <c r="B2" s="5"/>
      <c r="C2" s="5"/>
      <c r="D2" s="5"/>
      <c r="E2" s="5"/>
      <c r="F2" s="5"/>
      <c r="G2" s="5"/>
      <c r="H2" s="5"/>
      <c r="I2" s="5"/>
      <c r="J2" s="2"/>
      <c r="K2" s="2"/>
    </row>
    <row r="3" spans="1:11" ht="49.5" x14ac:dyDescent="0.3">
      <c r="A3" s="12" t="s">
        <v>9</v>
      </c>
      <c r="B3" s="14" t="s">
        <v>10</v>
      </c>
      <c r="C3" s="13" t="s">
        <v>8</v>
      </c>
      <c r="E3" s="2" t="s">
        <v>17</v>
      </c>
      <c r="F3" s="2"/>
      <c r="G3" s="2"/>
      <c r="H3" s="5"/>
      <c r="I3" s="5"/>
      <c r="J3" s="2"/>
      <c r="K3" s="2"/>
    </row>
    <row r="4" spans="1:11" ht="16.5" x14ac:dyDescent="0.3">
      <c r="A4" s="45">
        <v>771.34</v>
      </c>
      <c r="B4" s="45">
        <v>17811</v>
      </c>
      <c r="C4" s="48">
        <f>E26</f>
        <v>2205289.4</v>
      </c>
      <c r="E4" s="2"/>
      <c r="F4" s="2"/>
      <c r="G4" s="2"/>
      <c r="H4" s="5"/>
      <c r="I4" s="5"/>
      <c r="J4" s="2"/>
      <c r="K4" s="2"/>
    </row>
    <row r="5" spans="1:11" ht="16.5" x14ac:dyDescent="0.3">
      <c r="A5" s="5"/>
      <c r="B5" s="5"/>
      <c r="C5" s="5"/>
      <c r="D5" s="5"/>
      <c r="E5" s="5"/>
      <c r="F5" s="5"/>
      <c r="G5" s="5"/>
      <c r="H5" s="5"/>
      <c r="I5" s="5"/>
      <c r="J5" s="2"/>
      <c r="K5" s="2"/>
    </row>
    <row r="6" spans="1:11" ht="17.25" thickBot="1" x14ac:dyDescent="0.35">
      <c r="A6" s="5"/>
      <c r="B6" s="5"/>
      <c r="C6" s="5"/>
      <c r="D6" s="5"/>
      <c r="E6" s="5"/>
      <c r="F6" s="5"/>
      <c r="G6" s="5"/>
      <c r="H6" s="5"/>
      <c r="I6" s="5"/>
      <c r="J6" s="2"/>
      <c r="K6" s="2"/>
    </row>
    <row r="7" spans="1:11" ht="71.25" customHeight="1" x14ac:dyDescent="0.3">
      <c r="A7" s="77" t="s">
        <v>7</v>
      </c>
      <c r="B7" s="70" t="s">
        <v>0</v>
      </c>
      <c r="C7" s="70" t="s">
        <v>1</v>
      </c>
      <c r="D7" s="80" t="s">
        <v>2</v>
      </c>
      <c r="E7" s="82" t="s">
        <v>11</v>
      </c>
      <c r="F7" s="83"/>
      <c r="G7" s="84"/>
      <c r="H7" s="70" t="s">
        <v>3</v>
      </c>
      <c r="I7" s="72" t="s">
        <v>12</v>
      </c>
      <c r="J7" s="2"/>
      <c r="K7" s="2"/>
    </row>
    <row r="8" spans="1:11" ht="66.75" thickBot="1" x14ac:dyDescent="0.35">
      <c r="A8" s="78"/>
      <c r="B8" s="71"/>
      <c r="C8" s="79"/>
      <c r="D8" s="81"/>
      <c r="E8" s="33" t="s">
        <v>13</v>
      </c>
      <c r="F8" s="16" t="s">
        <v>18</v>
      </c>
      <c r="G8" s="17" t="s">
        <v>4</v>
      </c>
      <c r="H8" s="71"/>
      <c r="I8" s="73"/>
      <c r="J8" s="2"/>
      <c r="K8" s="2"/>
    </row>
    <row r="9" spans="1:11" ht="38.25" customHeight="1" x14ac:dyDescent="0.3">
      <c r="A9" s="100" t="s">
        <v>6</v>
      </c>
      <c r="B9" s="85">
        <v>1</v>
      </c>
      <c r="C9" s="67" t="s">
        <v>29</v>
      </c>
      <c r="D9" s="67" t="s">
        <v>30</v>
      </c>
      <c r="E9" s="63">
        <v>31847.25</v>
      </c>
      <c r="F9" s="65">
        <v>0</v>
      </c>
      <c r="G9" s="65">
        <f>E9+F9</f>
        <v>31847.25</v>
      </c>
      <c r="H9" s="65">
        <f>G9</f>
        <v>31847.25</v>
      </c>
      <c r="I9" s="86">
        <f>(H9*100)/$E$26</f>
        <v>1.444130189897072</v>
      </c>
      <c r="J9" s="2"/>
      <c r="K9" s="2"/>
    </row>
    <row r="10" spans="1:11" ht="50.25" customHeight="1" x14ac:dyDescent="0.3">
      <c r="A10" s="101"/>
      <c r="B10" s="68"/>
      <c r="C10" s="68"/>
      <c r="D10" s="68"/>
      <c r="E10" s="64"/>
      <c r="F10" s="66"/>
      <c r="G10" s="66"/>
      <c r="H10" s="66"/>
      <c r="I10" s="87"/>
      <c r="J10" s="2"/>
      <c r="K10" s="2"/>
    </row>
    <row r="11" spans="1:11" ht="45.75" customHeight="1" x14ac:dyDescent="0.3">
      <c r="A11" s="101"/>
      <c r="B11" s="67">
        <v>2</v>
      </c>
      <c r="C11" s="67" t="s">
        <v>31</v>
      </c>
      <c r="D11" s="67" t="s">
        <v>32</v>
      </c>
      <c r="E11" s="63">
        <v>209133.7</v>
      </c>
      <c r="F11" s="69">
        <v>0</v>
      </c>
      <c r="G11" s="69">
        <f>E11+F11</f>
        <v>209133.7</v>
      </c>
      <c r="H11" s="69">
        <f>G11</f>
        <v>209133.7</v>
      </c>
      <c r="I11" s="88">
        <f>H11*100/$E$26</f>
        <v>9.4832768887385033</v>
      </c>
      <c r="J11" s="2"/>
      <c r="K11" s="2"/>
    </row>
    <row r="12" spans="1:11" ht="36" customHeight="1" x14ac:dyDescent="0.3">
      <c r="A12" s="101"/>
      <c r="B12" s="68"/>
      <c r="C12" s="68"/>
      <c r="D12" s="68"/>
      <c r="E12" s="64"/>
      <c r="F12" s="66"/>
      <c r="G12" s="66"/>
      <c r="H12" s="66"/>
      <c r="I12" s="87"/>
      <c r="J12" s="2"/>
      <c r="K12" s="2"/>
    </row>
    <row r="13" spans="1:11" ht="21.75" customHeight="1" x14ac:dyDescent="0.3">
      <c r="A13" s="101"/>
      <c r="B13" s="67">
        <v>3</v>
      </c>
      <c r="C13" s="35" t="s">
        <v>33</v>
      </c>
      <c r="D13" s="36">
        <v>1</v>
      </c>
      <c r="E13" s="37">
        <v>80511.22</v>
      </c>
      <c r="F13" s="38">
        <v>0</v>
      </c>
      <c r="G13" s="38">
        <f>F13+E13</f>
        <v>80511.22</v>
      </c>
      <c r="H13" s="69">
        <f>G13</f>
        <v>80511.22</v>
      </c>
      <c r="I13" s="88">
        <f>H13/$E$26*100</f>
        <v>3.6508233341166019</v>
      </c>
      <c r="J13" s="2"/>
      <c r="K13" s="2"/>
    </row>
    <row r="14" spans="1:11" ht="58.5" customHeight="1" x14ac:dyDescent="0.3">
      <c r="A14" s="101"/>
      <c r="B14" s="68"/>
      <c r="C14" s="35" t="s">
        <v>34</v>
      </c>
      <c r="D14" s="35" t="s">
        <v>35</v>
      </c>
      <c r="E14" s="37">
        <v>0</v>
      </c>
      <c r="F14" s="38"/>
      <c r="G14" s="38"/>
      <c r="H14" s="66"/>
      <c r="I14" s="87"/>
      <c r="J14" s="2"/>
      <c r="K14" s="2"/>
    </row>
    <row r="15" spans="1:11" ht="16.5" x14ac:dyDescent="0.3">
      <c r="A15" s="101"/>
      <c r="B15" s="67">
        <v>4</v>
      </c>
      <c r="C15" s="39"/>
      <c r="D15" s="39"/>
      <c r="E15" s="38"/>
      <c r="F15" s="38"/>
      <c r="G15" s="38"/>
      <c r="H15" s="69"/>
      <c r="I15" s="88">
        <f>H15/$E$26</f>
        <v>0</v>
      </c>
      <c r="J15" s="2"/>
      <c r="K15" s="2"/>
    </row>
    <row r="16" spans="1:11" ht="16.5" x14ac:dyDescent="0.3">
      <c r="A16" s="101"/>
      <c r="B16" s="68"/>
      <c r="C16" s="39"/>
      <c r="D16" s="39"/>
      <c r="E16" s="38"/>
      <c r="F16" s="38"/>
      <c r="G16" s="38"/>
      <c r="H16" s="66"/>
      <c r="I16" s="87"/>
      <c r="J16" s="2"/>
      <c r="K16" s="2"/>
    </row>
    <row r="17" spans="1:11" ht="16.5" x14ac:dyDescent="0.3">
      <c r="A17" s="101"/>
      <c r="B17" s="67">
        <v>5</v>
      </c>
      <c r="C17" s="39"/>
      <c r="D17" s="40"/>
      <c r="E17" s="38"/>
      <c r="F17" s="38"/>
      <c r="G17" s="38"/>
      <c r="H17" s="69"/>
      <c r="I17" s="88">
        <f>H17/$E$26</f>
        <v>0</v>
      </c>
      <c r="J17" s="2"/>
      <c r="K17" s="2"/>
    </row>
    <row r="18" spans="1:11" ht="16.5" x14ac:dyDescent="0.3">
      <c r="A18" s="101"/>
      <c r="B18" s="68"/>
      <c r="C18" s="39"/>
      <c r="D18" s="39"/>
      <c r="E18" s="38"/>
      <c r="F18" s="38"/>
      <c r="G18" s="38"/>
      <c r="H18" s="66"/>
      <c r="I18" s="87"/>
      <c r="J18" s="2"/>
      <c r="K18" s="2"/>
    </row>
    <row r="19" spans="1:11" ht="99" x14ac:dyDescent="0.3">
      <c r="A19" s="101"/>
      <c r="B19" s="67">
        <v>6</v>
      </c>
      <c r="C19" s="35" t="s">
        <v>36</v>
      </c>
      <c r="D19" s="35" t="s">
        <v>30</v>
      </c>
      <c r="E19" s="55">
        <v>725817.11</v>
      </c>
      <c r="F19" s="38">
        <v>197549.02</v>
      </c>
      <c r="G19" s="47">
        <v>1083366.1299999999</v>
      </c>
      <c r="H19" s="96">
        <f>G19+G21+G22+G23</f>
        <v>1427200.14</v>
      </c>
      <c r="I19" s="88">
        <f>H19/$E$26*100</f>
        <v>64.717135991312517</v>
      </c>
      <c r="J19" s="2"/>
      <c r="K19" s="2"/>
    </row>
    <row r="20" spans="1:11" ht="100.5" customHeight="1" x14ac:dyDescent="0.3">
      <c r="A20" s="101"/>
      <c r="B20" s="95"/>
      <c r="C20" s="35" t="s">
        <v>37</v>
      </c>
      <c r="D20" s="35" t="s">
        <v>38</v>
      </c>
      <c r="E20" s="37">
        <v>0</v>
      </c>
      <c r="F20" s="38"/>
      <c r="G20" s="38"/>
      <c r="H20" s="97"/>
      <c r="I20" s="99"/>
      <c r="J20" s="2"/>
      <c r="K20" s="2"/>
    </row>
    <row r="21" spans="1:11" ht="63.75" customHeight="1" x14ac:dyDescent="0.3">
      <c r="A21" s="101"/>
      <c r="B21" s="95"/>
      <c r="C21" s="35" t="s">
        <v>39</v>
      </c>
      <c r="D21" s="35" t="s">
        <v>30</v>
      </c>
      <c r="E21" s="43">
        <v>39983</v>
      </c>
      <c r="F21" s="38">
        <v>0</v>
      </c>
      <c r="G21" s="47">
        <f>E21</f>
        <v>39983</v>
      </c>
      <c r="H21" s="97"/>
      <c r="I21" s="99"/>
      <c r="J21" s="2"/>
      <c r="K21" s="2"/>
    </row>
    <row r="22" spans="1:11" ht="26.25" customHeight="1" x14ac:dyDescent="0.3">
      <c r="A22" s="101"/>
      <c r="B22" s="95"/>
      <c r="C22" s="35" t="s">
        <v>40</v>
      </c>
      <c r="D22" s="36">
        <v>1</v>
      </c>
      <c r="E22" s="37">
        <v>260649.01</v>
      </c>
      <c r="F22" s="38">
        <v>0</v>
      </c>
      <c r="G22" s="38">
        <f>E22</f>
        <v>260649.01</v>
      </c>
      <c r="H22" s="97"/>
      <c r="I22" s="99"/>
      <c r="J22" s="2"/>
      <c r="K22" s="2"/>
    </row>
    <row r="23" spans="1:11" ht="99" x14ac:dyDescent="0.3">
      <c r="A23" s="102"/>
      <c r="B23" s="68"/>
      <c r="C23" s="35" t="s">
        <v>41</v>
      </c>
      <c r="D23" s="35" t="s">
        <v>30</v>
      </c>
      <c r="E23" s="37">
        <v>43202</v>
      </c>
      <c r="F23" s="38">
        <v>0</v>
      </c>
      <c r="G23" s="38">
        <f>F23+E23</f>
        <v>43202</v>
      </c>
      <c r="H23" s="98"/>
      <c r="I23" s="87"/>
      <c r="J23" s="2"/>
      <c r="K23" s="2"/>
    </row>
    <row r="24" spans="1:11" ht="17.25" thickBot="1" x14ac:dyDescent="0.35">
      <c r="A24" s="103" t="s">
        <v>22</v>
      </c>
      <c r="B24" s="104"/>
      <c r="C24" s="104"/>
      <c r="D24" s="105"/>
      <c r="E24" s="41">
        <f>SUM(E9:E23)</f>
        <v>1391143.29</v>
      </c>
      <c r="F24" s="41">
        <f>SUM(F9:F23)</f>
        <v>197549.02</v>
      </c>
      <c r="G24" s="41">
        <f>SUM(G9:G23)</f>
        <v>1748692.3099999998</v>
      </c>
      <c r="H24" s="41"/>
      <c r="I24" s="42"/>
      <c r="J24" s="2"/>
      <c r="K24" s="2"/>
    </row>
    <row r="25" spans="1:11" ht="30" customHeight="1" x14ac:dyDescent="0.3">
      <c r="A25" s="19" t="s">
        <v>5</v>
      </c>
      <c r="B25" s="74" t="s">
        <v>15</v>
      </c>
      <c r="C25" s="75"/>
      <c r="D25" s="76"/>
      <c r="E25" s="28">
        <v>387779.4</v>
      </c>
      <c r="F25" s="28">
        <f>G25-E25</f>
        <v>68817.687999999966</v>
      </c>
      <c r="G25" s="28">
        <f>(E26+EURI!E20)*FEADR!I25</f>
        <v>456597.08799999999</v>
      </c>
      <c r="H25" s="29"/>
      <c r="I25" s="31">
        <v>0.2</v>
      </c>
      <c r="J25" s="23"/>
      <c r="K25" s="2"/>
    </row>
    <row r="26" spans="1:11" ht="17.25" thickBot="1" x14ac:dyDescent="0.35">
      <c r="A26" s="89" t="s">
        <v>20</v>
      </c>
      <c r="B26" s="90"/>
      <c r="C26" s="90"/>
      <c r="D26" s="91"/>
      <c r="E26" s="92">
        <v>2205289.4</v>
      </c>
      <c r="F26" s="93"/>
      <c r="G26" s="93"/>
      <c r="H26" s="93"/>
      <c r="I26" s="94"/>
      <c r="J26" s="2"/>
      <c r="K26" s="2"/>
    </row>
    <row r="27" spans="1:11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s="1" customFormat="1" ht="18" x14ac:dyDescent="0.3">
      <c r="A28" s="3"/>
      <c r="B28" s="4"/>
      <c r="C28" s="4"/>
      <c r="D28" s="4"/>
      <c r="E28" s="4"/>
      <c r="F28" s="4"/>
      <c r="G28" s="4"/>
      <c r="H28" s="44"/>
      <c r="I28" s="44"/>
      <c r="J28" s="5"/>
      <c r="K28" s="5"/>
    </row>
    <row r="29" spans="1:11" s="1" customFormat="1" ht="18" x14ac:dyDescent="0.3">
      <c r="A29" s="3" t="s">
        <v>21</v>
      </c>
      <c r="B29" s="3"/>
      <c r="C29" s="4"/>
      <c r="D29" s="4"/>
      <c r="E29" s="4"/>
      <c r="F29" s="4"/>
      <c r="G29" s="4"/>
      <c r="H29" s="4"/>
      <c r="I29" s="4"/>
      <c r="J29" s="5"/>
      <c r="K29" s="5"/>
    </row>
    <row r="30" spans="1:11" s="1" customFormat="1" ht="18" x14ac:dyDescent="0.3">
      <c r="A30" s="3" t="s">
        <v>14</v>
      </c>
      <c r="B30" s="3"/>
      <c r="C30" s="3"/>
      <c r="D30" s="4"/>
      <c r="E30" s="4"/>
      <c r="F30" s="4"/>
      <c r="G30" s="4"/>
      <c r="H30" s="4"/>
      <c r="I30" s="4"/>
      <c r="J30" s="5"/>
      <c r="K30" s="5"/>
    </row>
    <row r="31" spans="1:11" s="1" customFormat="1" ht="18" x14ac:dyDescent="0.3">
      <c r="A31" s="3" t="s">
        <v>16</v>
      </c>
      <c r="B31" s="4"/>
      <c r="C31" s="4"/>
      <c r="D31" s="4"/>
      <c r="E31" s="4"/>
      <c r="F31" s="4"/>
      <c r="G31" s="4"/>
      <c r="H31" s="4"/>
      <c r="I31" s="4"/>
      <c r="J31" s="5"/>
      <c r="K31" s="5"/>
    </row>
    <row r="32" spans="1:11" s="1" customFormat="1" ht="16.5" x14ac:dyDescent="0.3">
      <c r="A32" s="24" t="s">
        <v>28</v>
      </c>
      <c r="B32" s="4"/>
      <c r="C32" s="4"/>
      <c r="D32" s="4"/>
      <c r="E32" s="4"/>
      <c r="F32" s="4"/>
      <c r="G32" s="4"/>
      <c r="H32" s="4"/>
      <c r="I32" s="4"/>
      <c r="J32" s="5"/>
      <c r="K32" s="5"/>
    </row>
    <row r="33" spans="1:11" s="1" customFormat="1" ht="18" x14ac:dyDescent="0.3">
      <c r="A33" s="3"/>
      <c r="B33" s="4"/>
      <c r="C33" s="4"/>
      <c r="D33" s="4"/>
      <c r="E33" s="4"/>
      <c r="F33" s="4"/>
      <c r="G33" s="4"/>
      <c r="H33" s="4"/>
      <c r="I33" s="4"/>
      <c r="J33" s="5"/>
      <c r="K33" s="5"/>
    </row>
    <row r="34" spans="1:11" s="1" customFormat="1" ht="16.5" x14ac:dyDescent="0.3">
      <c r="A34" s="6"/>
      <c r="B34" s="4"/>
      <c r="C34" s="4"/>
      <c r="D34" s="4"/>
      <c r="E34" s="4"/>
      <c r="F34" s="4"/>
      <c r="G34" s="4"/>
      <c r="H34" s="4"/>
      <c r="I34" s="4"/>
      <c r="J34" s="5"/>
      <c r="K34" s="5"/>
    </row>
    <row r="35" spans="1:11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40">
    <mergeCell ref="A26:D26"/>
    <mergeCell ref="E26:I26"/>
    <mergeCell ref="I17:I18"/>
    <mergeCell ref="B19:B23"/>
    <mergeCell ref="H19:H23"/>
    <mergeCell ref="I19:I23"/>
    <mergeCell ref="A9:A23"/>
    <mergeCell ref="I13:I14"/>
    <mergeCell ref="B15:B16"/>
    <mergeCell ref="H15:H16"/>
    <mergeCell ref="I15:I16"/>
    <mergeCell ref="B17:B18"/>
    <mergeCell ref="H17:H18"/>
    <mergeCell ref="A24:D24"/>
    <mergeCell ref="C9:C10"/>
    <mergeCell ref="D9:D10"/>
    <mergeCell ref="H7:H8"/>
    <mergeCell ref="I7:I8"/>
    <mergeCell ref="B25:D25"/>
    <mergeCell ref="A7:A8"/>
    <mergeCell ref="B7:B8"/>
    <mergeCell ref="C7:C8"/>
    <mergeCell ref="D7:D8"/>
    <mergeCell ref="E7:G7"/>
    <mergeCell ref="B9:B10"/>
    <mergeCell ref="H9:H10"/>
    <mergeCell ref="I9:I10"/>
    <mergeCell ref="B11:B12"/>
    <mergeCell ref="H11:H12"/>
    <mergeCell ref="I11:I12"/>
    <mergeCell ref="B13:B14"/>
    <mergeCell ref="H13:H14"/>
    <mergeCell ref="E9:E10"/>
    <mergeCell ref="F9:F10"/>
    <mergeCell ref="G9:G10"/>
    <mergeCell ref="C11:C12"/>
    <mergeCell ref="D11:D12"/>
    <mergeCell ref="E11:E12"/>
    <mergeCell ref="F11:F12"/>
    <mergeCell ref="G11:G12"/>
  </mergeCells>
  <pageMargins left="0.7" right="0.7" top="0.75" bottom="1.5" header="0.3" footer="0.3"/>
  <pageSetup paperSize="9" scale="38" orientation="landscape" r:id="rId1"/>
  <ignoredErrors>
    <ignoredError sqref="A9 A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sqref="A1:F20"/>
    </sheetView>
  </sheetViews>
  <sheetFormatPr defaultRowHeight="15" x14ac:dyDescent="0.25"/>
  <cols>
    <col min="1" max="1" width="18.5703125" customWidth="1"/>
    <col min="2" max="2" width="19.140625" customWidth="1"/>
    <col min="3" max="3" width="18.85546875" customWidth="1"/>
    <col min="4" max="4" width="16.140625" customWidth="1"/>
    <col min="5" max="5" width="23.85546875" customWidth="1"/>
    <col min="6" max="6" width="22.7109375" customWidth="1"/>
  </cols>
  <sheetData>
    <row r="1" spans="1:6" ht="16.5" x14ac:dyDescent="0.3">
      <c r="A1" s="7" t="s">
        <v>23</v>
      </c>
      <c r="B1" s="5"/>
      <c r="C1" s="5"/>
      <c r="D1" s="5"/>
      <c r="E1" s="5"/>
      <c r="F1" s="5"/>
    </row>
    <row r="2" spans="1:6" ht="16.5" x14ac:dyDescent="0.3">
      <c r="A2" s="15"/>
      <c r="B2" s="5"/>
      <c r="C2" s="5"/>
      <c r="D2" s="5"/>
      <c r="E2" s="5"/>
      <c r="F2" s="5"/>
    </row>
    <row r="3" spans="1:6" ht="49.5" x14ac:dyDescent="0.3">
      <c r="A3" s="12" t="s">
        <v>9</v>
      </c>
      <c r="B3" s="14" t="s">
        <v>10</v>
      </c>
      <c r="C3" s="20" t="s">
        <v>24</v>
      </c>
      <c r="E3" s="2"/>
      <c r="F3" s="5"/>
    </row>
    <row r="4" spans="1:6" ht="16.5" x14ac:dyDescent="0.3">
      <c r="A4" s="45">
        <v>771.34</v>
      </c>
      <c r="B4" s="45">
        <v>17811</v>
      </c>
      <c r="C4" s="46">
        <f>E20</f>
        <v>77696.039999999994</v>
      </c>
      <c r="E4" s="2"/>
      <c r="F4" s="5"/>
    </row>
    <row r="5" spans="1:6" ht="16.5" x14ac:dyDescent="0.3">
      <c r="A5" s="5"/>
      <c r="B5" s="5"/>
      <c r="C5" s="5"/>
      <c r="D5" s="5"/>
      <c r="E5" s="5"/>
      <c r="F5" s="5"/>
    </row>
    <row r="6" spans="1:6" ht="17.25" thickBot="1" x14ac:dyDescent="0.35">
      <c r="A6" s="5"/>
      <c r="B6" s="5"/>
      <c r="C6" s="5"/>
      <c r="D6" s="5"/>
      <c r="E6" s="5"/>
      <c r="F6" s="5"/>
    </row>
    <row r="7" spans="1:6" ht="82.5" x14ac:dyDescent="0.25">
      <c r="A7" s="26" t="s">
        <v>7</v>
      </c>
      <c r="B7" s="21" t="s">
        <v>0</v>
      </c>
      <c r="C7" s="21" t="s">
        <v>1</v>
      </c>
      <c r="D7" s="21" t="s">
        <v>2</v>
      </c>
      <c r="E7" s="18" t="s">
        <v>25</v>
      </c>
      <c r="F7" s="22" t="s">
        <v>26</v>
      </c>
    </row>
    <row r="8" spans="1:6" ht="16.5" x14ac:dyDescent="0.3">
      <c r="A8" s="112" t="s">
        <v>6</v>
      </c>
      <c r="B8" s="106">
        <v>1</v>
      </c>
      <c r="C8" s="9"/>
      <c r="D8" s="10"/>
      <c r="E8" s="27"/>
      <c r="F8" s="107"/>
    </row>
    <row r="9" spans="1:6" ht="16.5" x14ac:dyDescent="0.3">
      <c r="A9" s="112"/>
      <c r="B9" s="106"/>
      <c r="C9" s="11"/>
      <c r="D9" s="10"/>
      <c r="E9" s="27"/>
      <c r="F9" s="107"/>
    </row>
    <row r="10" spans="1:6" ht="16.5" x14ac:dyDescent="0.3">
      <c r="A10" s="112"/>
      <c r="B10" s="106">
        <v>2</v>
      </c>
      <c r="C10" s="9"/>
      <c r="D10" s="10"/>
      <c r="E10" s="27"/>
      <c r="F10" s="107"/>
    </row>
    <row r="11" spans="1:6" ht="16.5" x14ac:dyDescent="0.3">
      <c r="A11" s="112"/>
      <c r="B11" s="106"/>
      <c r="C11" s="9"/>
      <c r="D11" s="9"/>
      <c r="E11" s="27"/>
      <c r="F11" s="107"/>
    </row>
    <row r="12" spans="1:6" ht="16.5" x14ac:dyDescent="0.3">
      <c r="A12" s="112"/>
      <c r="B12" s="106">
        <v>3</v>
      </c>
      <c r="C12" s="9"/>
      <c r="D12" s="9"/>
      <c r="E12" s="27"/>
      <c r="F12" s="107"/>
    </row>
    <row r="13" spans="1:6" ht="16.5" x14ac:dyDescent="0.3">
      <c r="A13" s="112"/>
      <c r="B13" s="106"/>
      <c r="C13" s="9"/>
      <c r="D13" s="9"/>
      <c r="E13" s="27"/>
      <c r="F13" s="107"/>
    </row>
    <row r="14" spans="1:6" ht="16.5" x14ac:dyDescent="0.3">
      <c r="A14" s="112"/>
      <c r="B14" s="106">
        <v>4</v>
      </c>
      <c r="C14" s="9"/>
      <c r="D14" s="9"/>
      <c r="E14" s="27"/>
      <c r="F14" s="107"/>
    </row>
    <row r="15" spans="1:6" ht="16.5" x14ac:dyDescent="0.3">
      <c r="A15" s="112"/>
      <c r="B15" s="106"/>
      <c r="C15" s="9"/>
      <c r="D15" s="9"/>
      <c r="E15" s="27"/>
      <c r="F15" s="107"/>
    </row>
    <row r="16" spans="1:6" ht="16.5" x14ac:dyDescent="0.3">
      <c r="A16" s="112"/>
      <c r="B16" s="106">
        <v>5</v>
      </c>
      <c r="C16" s="9"/>
      <c r="D16" s="10"/>
      <c r="E16" s="27"/>
      <c r="F16" s="107"/>
    </row>
    <row r="17" spans="1:6" ht="16.5" x14ac:dyDescent="0.3">
      <c r="A17" s="112"/>
      <c r="B17" s="106"/>
      <c r="C17" s="9"/>
      <c r="D17" s="9"/>
      <c r="E17" s="27"/>
      <c r="F17" s="107"/>
    </row>
    <row r="18" spans="1:6" ht="16.5" x14ac:dyDescent="0.3">
      <c r="A18" s="112"/>
      <c r="B18" s="106">
        <v>6</v>
      </c>
      <c r="C18" s="32" t="s">
        <v>40</v>
      </c>
      <c r="D18" s="34">
        <v>1</v>
      </c>
      <c r="E18" s="27">
        <v>77696.039999999994</v>
      </c>
      <c r="F18" s="108">
        <f>E18</f>
        <v>77696.039999999994</v>
      </c>
    </row>
    <row r="19" spans="1:6" ht="16.5" x14ac:dyDescent="0.3">
      <c r="A19" s="113"/>
      <c r="B19" s="106"/>
      <c r="C19" s="11"/>
      <c r="D19" s="10"/>
      <c r="E19" s="27"/>
      <c r="F19" s="108"/>
    </row>
    <row r="20" spans="1:6" ht="17.25" thickBot="1" x14ac:dyDescent="0.35">
      <c r="A20" s="109" t="s">
        <v>27</v>
      </c>
      <c r="B20" s="110"/>
      <c r="C20" s="110"/>
      <c r="D20" s="111"/>
      <c r="E20" s="30">
        <v>77696.039999999994</v>
      </c>
      <c r="F20" s="25"/>
    </row>
    <row r="21" spans="1:6" ht="16.5" x14ac:dyDescent="0.3">
      <c r="A21" s="2"/>
      <c r="B21" s="2"/>
      <c r="C21" s="2"/>
      <c r="D21" s="2"/>
      <c r="E21" s="2"/>
      <c r="F21" s="2"/>
    </row>
    <row r="22" spans="1:6" ht="18" x14ac:dyDescent="0.3">
      <c r="A22" s="3"/>
      <c r="B22" s="4"/>
      <c r="C22" s="4"/>
      <c r="D22" s="4"/>
      <c r="E22" s="4"/>
      <c r="F22" s="4"/>
    </row>
    <row r="23" spans="1:6" ht="18" x14ac:dyDescent="0.3">
      <c r="A23" s="3"/>
      <c r="B23" s="3"/>
      <c r="C23" s="4"/>
      <c r="D23" s="4"/>
      <c r="E23" s="4"/>
      <c r="F23" s="4"/>
    </row>
    <row r="24" spans="1:6" ht="18" x14ac:dyDescent="0.3">
      <c r="A24" s="3"/>
      <c r="B24" s="3"/>
      <c r="C24" s="3"/>
      <c r="D24" s="4"/>
      <c r="E24" s="4"/>
      <c r="F24" s="4"/>
    </row>
    <row r="25" spans="1:6" ht="18" x14ac:dyDescent="0.3">
      <c r="A25" s="3"/>
      <c r="B25" s="4"/>
      <c r="C25" s="4"/>
      <c r="D25" s="4"/>
      <c r="E25" s="4"/>
      <c r="F25" s="4"/>
    </row>
    <row r="26" spans="1:6" ht="17.25" x14ac:dyDescent="0.3">
      <c r="A26" s="8"/>
      <c r="B26" s="4"/>
      <c r="C26" s="4"/>
      <c r="D26" s="4"/>
      <c r="E26" s="4"/>
      <c r="F26" s="4"/>
    </row>
  </sheetData>
  <mergeCells count="14">
    <mergeCell ref="B16:B17"/>
    <mergeCell ref="F16:F17"/>
    <mergeCell ref="B18:B19"/>
    <mergeCell ref="F18:F19"/>
    <mergeCell ref="A20:D20"/>
    <mergeCell ref="A8:A19"/>
    <mergeCell ref="B8:B9"/>
    <mergeCell ref="F8:F9"/>
    <mergeCell ref="B10:B11"/>
    <mergeCell ref="F10:F11"/>
    <mergeCell ref="B12:B13"/>
    <mergeCell ref="F12:F13"/>
    <mergeCell ref="B14:B15"/>
    <mergeCell ref="F14:F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topLeftCell="C1" workbookViewId="0">
      <selection activeCell="C3" sqref="B3:G24"/>
    </sheetView>
  </sheetViews>
  <sheetFormatPr defaultRowHeight="15" x14ac:dyDescent="0.25"/>
  <cols>
    <col min="2" max="2" width="21.85546875" customWidth="1"/>
    <col min="3" max="3" width="21.7109375" customWidth="1"/>
    <col min="4" max="4" width="35.85546875" customWidth="1"/>
    <col min="5" max="5" width="29.85546875" customWidth="1"/>
    <col min="6" max="6" width="41.7109375" customWidth="1"/>
    <col min="7" max="7" width="44.28515625" customWidth="1"/>
  </cols>
  <sheetData>
    <row r="1" spans="1:7" ht="16.5" x14ac:dyDescent="0.3">
      <c r="A1" s="7"/>
      <c r="B1" s="5"/>
      <c r="C1" s="5"/>
      <c r="D1" s="5"/>
      <c r="E1" s="5"/>
      <c r="F1" s="5"/>
      <c r="G1" s="5"/>
    </row>
    <row r="2" spans="1:7" ht="16.5" x14ac:dyDescent="0.3">
      <c r="A2" s="49"/>
      <c r="B2" s="5"/>
      <c r="C2" s="5"/>
      <c r="D2" s="5"/>
      <c r="E2" s="5"/>
      <c r="F2" s="5"/>
      <c r="G2" s="5"/>
    </row>
    <row r="3" spans="1:7" ht="33" x14ac:dyDescent="0.3">
      <c r="A3" s="114" t="s">
        <v>42</v>
      </c>
      <c r="B3" s="50" t="s">
        <v>43</v>
      </c>
      <c r="C3" s="50" t="s">
        <v>44</v>
      </c>
      <c r="D3" s="50" t="s">
        <v>45</v>
      </c>
      <c r="E3" s="2"/>
      <c r="F3" s="5"/>
      <c r="G3" s="5"/>
    </row>
    <row r="4" spans="1:7" ht="16.5" x14ac:dyDescent="0.3">
      <c r="A4" s="115"/>
      <c r="B4" s="45">
        <v>771.34</v>
      </c>
      <c r="C4" s="45">
        <v>17811</v>
      </c>
      <c r="D4" s="51">
        <f>E24</f>
        <v>1938922.69</v>
      </c>
      <c r="E4" s="2"/>
      <c r="F4" s="5"/>
      <c r="G4" s="5"/>
    </row>
    <row r="5" spans="1:7" ht="16.5" x14ac:dyDescent="0.3">
      <c r="A5" s="5"/>
      <c r="B5" s="5"/>
      <c r="C5" s="5"/>
      <c r="D5" s="5"/>
      <c r="E5" s="5"/>
      <c r="F5" s="5"/>
      <c r="G5" s="5"/>
    </row>
    <row r="6" spans="1:7" ht="17.25" thickBot="1" x14ac:dyDescent="0.35">
      <c r="A6" s="5"/>
      <c r="B6" s="5"/>
      <c r="C6" s="5" t="s">
        <v>46</v>
      </c>
      <c r="D6" s="5"/>
      <c r="E6" s="5"/>
      <c r="F6" s="5"/>
      <c r="G6" s="5"/>
    </row>
    <row r="7" spans="1:7" ht="82.5" x14ac:dyDescent="0.25">
      <c r="A7" s="116" t="s">
        <v>47</v>
      </c>
      <c r="B7" s="52" t="s">
        <v>0</v>
      </c>
      <c r="C7" s="52" t="s">
        <v>1</v>
      </c>
      <c r="D7" s="52" t="s">
        <v>2</v>
      </c>
      <c r="E7" s="52" t="s">
        <v>11</v>
      </c>
      <c r="F7" s="52" t="s">
        <v>48</v>
      </c>
      <c r="G7" s="53" t="s">
        <v>49</v>
      </c>
    </row>
    <row r="8" spans="1:7" ht="33" x14ac:dyDescent="0.3">
      <c r="A8" s="117"/>
      <c r="B8" s="119">
        <v>1</v>
      </c>
      <c r="C8" s="32" t="s">
        <v>29</v>
      </c>
      <c r="D8" s="32" t="s">
        <v>30</v>
      </c>
      <c r="E8" s="54">
        <v>31847.25</v>
      </c>
      <c r="F8" s="121">
        <f>E8</f>
        <v>31847.25</v>
      </c>
      <c r="G8" s="123">
        <f>F8/E24</f>
        <v>1.6425229414381654E-2</v>
      </c>
    </row>
    <row r="9" spans="1:7" ht="16.5" x14ac:dyDescent="0.3">
      <c r="A9" s="117"/>
      <c r="B9" s="120"/>
      <c r="C9" s="32"/>
      <c r="D9" s="32"/>
      <c r="E9" s="55"/>
      <c r="F9" s="122"/>
      <c r="G9" s="124"/>
    </row>
    <row r="10" spans="1:7" ht="33" x14ac:dyDescent="0.3">
      <c r="A10" s="117"/>
      <c r="B10" s="119">
        <v>2</v>
      </c>
      <c r="C10" s="32" t="s">
        <v>31</v>
      </c>
      <c r="D10" s="32" t="s">
        <v>32</v>
      </c>
      <c r="E10" s="54">
        <v>209133.7</v>
      </c>
      <c r="F10" s="121">
        <f>E10</f>
        <v>209133.7</v>
      </c>
      <c r="G10" s="123">
        <f>F10/E24</f>
        <v>0.10786077293262271</v>
      </c>
    </row>
    <row r="11" spans="1:7" ht="16.5" x14ac:dyDescent="0.3">
      <c r="A11" s="117"/>
      <c r="B11" s="120"/>
      <c r="C11" s="32"/>
      <c r="D11" s="32"/>
      <c r="E11" s="56"/>
      <c r="F11" s="122"/>
      <c r="G11" s="124"/>
    </row>
    <row r="12" spans="1:7" ht="16.5" x14ac:dyDescent="0.3">
      <c r="A12" s="117"/>
      <c r="B12" s="119">
        <v>3</v>
      </c>
      <c r="C12" s="32" t="s">
        <v>33</v>
      </c>
      <c r="D12" s="57">
        <v>1</v>
      </c>
      <c r="E12" s="54">
        <v>80511.22</v>
      </c>
      <c r="F12" s="121">
        <f>E12</f>
        <v>80511.22</v>
      </c>
      <c r="G12" s="123">
        <f>F12/E24</f>
        <v>4.1523687568997401E-2</v>
      </c>
    </row>
    <row r="13" spans="1:7" ht="33" x14ac:dyDescent="0.3">
      <c r="A13" s="117"/>
      <c r="B13" s="120"/>
      <c r="C13" s="58" t="s">
        <v>34</v>
      </c>
      <c r="D13" s="58" t="s">
        <v>35</v>
      </c>
      <c r="E13" s="54">
        <v>0</v>
      </c>
      <c r="F13" s="122"/>
      <c r="G13" s="124"/>
    </row>
    <row r="14" spans="1:7" ht="16.5" x14ac:dyDescent="0.3">
      <c r="A14" s="117"/>
      <c r="B14" s="119">
        <v>4</v>
      </c>
      <c r="C14" s="32"/>
      <c r="D14" s="32"/>
      <c r="E14" s="56"/>
      <c r="F14" s="131">
        <f>E14+E15</f>
        <v>0</v>
      </c>
      <c r="G14" s="133">
        <f>F14/E24</f>
        <v>0</v>
      </c>
    </row>
    <row r="15" spans="1:7" ht="16.5" x14ac:dyDescent="0.3">
      <c r="A15" s="117"/>
      <c r="B15" s="120"/>
      <c r="C15" s="32"/>
      <c r="D15" s="32"/>
      <c r="E15" s="56"/>
      <c r="F15" s="132"/>
      <c r="G15" s="134"/>
    </row>
    <row r="16" spans="1:7" ht="16.5" x14ac:dyDescent="0.3">
      <c r="A16" s="117"/>
      <c r="B16" s="119">
        <v>5</v>
      </c>
      <c r="C16" s="32"/>
      <c r="D16" s="32"/>
      <c r="E16" s="56"/>
      <c r="F16" s="131">
        <f>E16+E17</f>
        <v>0</v>
      </c>
      <c r="G16" s="133">
        <f>F16/E24</f>
        <v>0</v>
      </c>
    </row>
    <row r="17" spans="1:7" ht="16.5" x14ac:dyDescent="0.3">
      <c r="A17" s="117"/>
      <c r="B17" s="120"/>
      <c r="C17" s="32"/>
      <c r="D17" s="32"/>
      <c r="E17" s="56"/>
      <c r="F17" s="132"/>
      <c r="G17" s="134"/>
    </row>
    <row r="18" spans="1:7" ht="33" x14ac:dyDescent="0.3">
      <c r="A18" s="117"/>
      <c r="B18" s="119">
        <v>6</v>
      </c>
      <c r="C18" s="32" t="s">
        <v>36</v>
      </c>
      <c r="D18" s="32" t="s">
        <v>30</v>
      </c>
      <c r="E18" s="55">
        <v>725817.11</v>
      </c>
      <c r="F18" s="136">
        <f>E18+E19+E20+E21+E22</f>
        <v>1229651.1200000001</v>
      </c>
      <c r="G18" s="123">
        <f>F18/E24</f>
        <v>0.63419296000914827</v>
      </c>
    </row>
    <row r="19" spans="1:7" ht="33" x14ac:dyDescent="0.3">
      <c r="A19" s="117"/>
      <c r="B19" s="135"/>
      <c r="C19" s="32" t="s">
        <v>37</v>
      </c>
      <c r="D19" s="59" t="s">
        <v>38</v>
      </c>
      <c r="E19" s="54">
        <v>0</v>
      </c>
      <c r="F19" s="137"/>
      <c r="G19" s="139"/>
    </row>
    <row r="20" spans="1:7" ht="33" x14ac:dyDescent="0.3">
      <c r="A20" s="117"/>
      <c r="B20" s="135"/>
      <c r="C20" s="32" t="s">
        <v>39</v>
      </c>
      <c r="D20" s="59" t="s">
        <v>30</v>
      </c>
      <c r="E20" s="54">
        <v>199983</v>
      </c>
      <c r="F20" s="137"/>
      <c r="G20" s="139"/>
    </row>
    <row r="21" spans="1:7" ht="16.5" x14ac:dyDescent="0.3">
      <c r="A21" s="117"/>
      <c r="B21" s="135"/>
      <c r="C21" s="32" t="s">
        <v>40</v>
      </c>
      <c r="D21" s="34">
        <v>1</v>
      </c>
      <c r="E21" s="55">
        <v>260649.01</v>
      </c>
      <c r="F21" s="137"/>
      <c r="G21" s="139"/>
    </row>
    <row r="22" spans="1:7" ht="33" x14ac:dyDescent="0.3">
      <c r="A22" s="117"/>
      <c r="B22" s="120"/>
      <c r="C22" s="32" t="s">
        <v>41</v>
      </c>
      <c r="D22" s="32" t="s">
        <v>30</v>
      </c>
      <c r="E22" s="60">
        <v>43202</v>
      </c>
      <c r="F22" s="138"/>
      <c r="G22" s="124"/>
    </row>
    <row r="23" spans="1:7" ht="16.5" x14ac:dyDescent="0.3">
      <c r="A23" s="117"/>
      <c r="B23" s="140" t="s">
        <v>50</v>
      </c>
      <c r="C23" s="140"/>
      <c r="D23" s="61"/>
      <c r="E23" s="141">
        <v>387779.4</v>
      </c>
      <c r="F23" s="142"/>
      <c r="G23" s="62">
        <f>E23/E24</f>
        <v>0.19999735007485009</v>
      </c>
    </row>
    <row r="24" spans="1:7" ht="17.25" thickBot="1" x14ac:dyDescent="0.35">
      <c r="A24" s="118"/>
      <c r="B24" s="125" t="s">
        <v>51</v>
      </c>
      <c r="C24" s="126"/>
      <c r="D24" s="127"/>
      <c r="E24" s="128">
        <f>F8+F10+F12+F18+E23</f>
        <v>1938922.69</v>
      </c>
      <c r="F24" s="129"/>
      <c r="G24" s="130"/>
    </row>
  </sheetData>
  <mergeCells count="24">
    <mergeCell ref="B23:C23"/>
    <mergeCell ref="E23:F23"/>
    <mergeCell ref="B16:B17"/>
    <mergeCell ref="F16:F17"/>
    <mergeCell ref="G16:G17"/>
    <mergeCell ref="B18:B22"/>
    <mergeCell ref="F18:F22"/>
    <mergeCell ref="G18:G22"/>
    <mergeCell ref="A3:A4"/>
    <mergeCell ref="A7:A24"/>
    <mergeCell ref="B8:B9"/>
    <mergeCell ref="F8:F9"/>
    <mergeCell ref="G8:G9"/>
    <mergeCell ref="B10:B11"/>
    <mergeCell ref="F10:F11"/>
    <mergeCell ref="G10:G11"/>
    <mergeCell ref="B12:B13"/>
    <mergeCell ref="F12:F13"/>
    <mergeCell ref="B24:D24"/>
    <mergeCell ref="E24:G24"/>
    <mergeCell ref="G12:G13"/>
    <mergeCell ref="B14:B15"/>
    <mergeCell ref="F14:F15"/>
    <mergeCell ref="G14:G15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FEADR</vt:lpstr>
      <vt:lpstr>EURI</vt:lpstr>
      <vt:lpstr>Plan finantare versiunea 06</vt:lpstr>
      <vt:lpstr>EURI!Print_Area</vt:lpstr>
      <vt:lpstr>FEADR!Print_Area</vt:lpstr>
      <vt:lpstr>'Plan finantare versiunea 06'!Print_Area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Anca</cp:lastModifiedBy>
  <cp:lastPrinted>2022-07-25T13:26:50Z</cp:lastPrinted>
  <dcterms:created xsi:type="dcterms:W3CDTF">2016-01-12T11:18:24Z</dcterms:created>
  <dcterms:modified xsi:type="dcterms:W3CDTF">2022-07-25T13:35:04Z</dcterms:modified>
</cp:coreProperties>
</file>