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finantare pe componente" sheetId="1" r:id="rId4"/>
    <sheet state="visible" name="Plan finantare total initial 1" sheetId="2" r:id="rId5"/>
    <sheet state="visible" name="Plan finantare total-Realocare1" sheetId="3" r:id="rId6"/>
    <sheet state="visible" name="Plan finantare total-Realocare2" sheetId="4" r:id="rId7"/>
    <sheet state="visible" name="Plan finantare total-Realoc 3" sheetId="5" r:id="rId8"/>
    <sheet state="visible" name="Plan finantare total- Realoc 4" sheetId="6" r:id="rId9"/>
    <sheet state="visible" name="Plan finantare total- bonusare" sheetId="7" r:id="rId10"/>
  </sheets>
  <definedNames/>
  <calcPr/>
  <extLst>
    <ext uri="GoogleSheetsCustomDataVersion1">
      <go:sheetsCustomData xmlns:go="http://customooxmlschemas.google.com/" r:id="rId11" roundtripDataSignature="AMtx7mjbVywwRXybZJGBrtbeuQcoXwlUWg=="/>
    </ext>
  </extLst>
</workbook>
</file>

<file path=xl/sharedStrings.xml><?xml version="1.0" encoding="utf-8"?>
<sst xmlns="http://schemas.openxmlformats.org/spreadsheetml/2006/main" count="339" uniqueCount="70">
  <si>
    <t>Planul de finanțare</t>
  </si>
  <si>
    <t>VALOARE SDL COMPONENTA A</t>
  </si>
  <si>
    <t>Suprafață TERITORIU GAL</t>
  </si>
  <si>
    <t>Populație TERITORIU GAL</t>
  </si>
  <si>
    <t>VALOARE TOTALĂ COMPONENTA A (EURO)</t>
  </si>
  <si>
    <t>COMPONENTA A</t>
  </si>
  <si>
    <t>PRIORITATE</t>
  </si>
  <si>
    <t>MĂSURA</t>
  </si>
  <si>
    <t>INTENSITATEA SPRIJINULUI</t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</si>
  <si>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</si>
  <si>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t>CONTRIBUȚIA PUBLICĂ NERAMBURSABILĂ/PRIORITATE (FEADR + BUGET NAȚIONAL)
EURO</t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</si>
  <si>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</si>
  <si>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t xml:space="preserve">M4/1C </t>
  </si>
  <si>
    <t>100% / 90% (în funcție de operațiuni)</t>
  </si>
  <si>
    <t>M6/2A</t>
  </si>
  <si>
    <t>90% / 70% / 50% (în funcție de operațiuni)</t>
  </si>
  <si>
    <t>M5/3A</t>
  </si>
  <si>
    <t>M7/3A</t>
  </si>
  <si>
    <t>70% / 50% (în funcție de operațiuni)</t>
  </si>
  <si>
    <t>M1/6B</t>
  </si>
  <si>
    <t>M2/6B</t>
  </si>
  <si>
    <t>M3/6B</t>
  </si>
  <si>
    <t>M8/6A</t>
  </si>
  <si>
    <t>M9/6B</t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</si>
  <si>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</si>
  <si>
    <t>TOTAL COMPONENTA A</t>
  </si>
  <si>
    <t>COMPONENTA B</t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</si>
  <si>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</si>
  <si>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</si>
  <si>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</si>
  <si>
    <t>TOTAL COMPONENTA B</t>
  </si>
  <si>
    <t>TOTAL GENERAL (COMPONENTA A+ COMPONENTA B)</t>
  </si>
  <si>
    <t xml:space="preserve">VALOARE SDL </t>
  </si>
  <si>
    <t>VALOARE TOTALĂ COMPONENTA A +B (EURO)</t>
  </si>
  <si>
    <t>COMPONENTA A+B</t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</si>
  <si>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</si>
  <si>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</si>
  <si>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t>M4/1A</t>
  </si>
  <si>
    <t>Cheltuieli de funcționare și animare</t>
  </si>
  <si>
    <t>TOTAL COMPONENTA A+B</t>
  </si>
  <si>
    <t>PLAN DE FINANTARE FINAL DUPA REALOCARI</t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</si>
  <si>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</si>
  <si>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</si>
  <si>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</si>
  <si>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</si>
  <si>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COMPONENTA B</t>
    </r>
    <r>
      <rPr>
        <rFont val="Trebuchet MS"/>
        <b/>
        <color rgb="FF3F3F76"/>
        <sz val="11.0"/>
        <vertAlign val="superscript"/>
      </rPr>
      <t xml:space="preserve">5 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</si>
  <si>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  <vertAlign val="superscript"/>
      </rPr>
      <t>2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</si>
  <si>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  <vertAlign val="superscript"/>
      </rPr>
      <t>3</t>
    </r>
    <r>
      <rPr>
        <rFont val="Trebuchet MS"/>
        <b/>
        <color rgb="FF3F3F76"/>
        <sz val="11.0"/>
      </rPr>
      <t xml:space="preserve"> (%)</t>
    </r>
  </si>
  <si>
    <t xml:space="preserve">M4/1A </t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</si>
  <si>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</si>
  <si>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</si>
  <si>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</si>
  <si>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t>70% / 50% (în funcție de operațiuni) Eliminat din SDL</t>
  </si>
  <si>
    <t>100% / 90% (în funcție de operațiuni) Eliminat din SDL</t>
  </si>
  <si>
    <r>
      <rPr>
        <rFont val="Trebuchet MS"/>
        <b/>
        <color rgb="FF3F3F76"/>
        <sz val="11.0"/>
      </rPr>
      <t>COMPONENTA B</t>
    </r>
    <r>
      <rPr>
        <rFont val="Trebuchet MS"/>
        <b/>
        <color rgb="FF3F3F76"/>
        <sz val="11.0"/>
        <vertAlign val="superscript"/>
      </rPr>
      <t xml:space="preserve">5 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</si>
  <si>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  <vertAlign val="superscript"/>
      </rPr>
      <t>2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</si>
  <si>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  <vertAlign val="superscript"/>
      </rPr>
      <t>3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</si>
  <si>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</si>
  <si>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</si>
  <si>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</si>
  <si>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COMPONENTA B</t>
    </r>
    <r>
      <rPr>
        <rFont val="Trebuchet MS"/>
        <b/>
        <color rgb="FF3F3F76"/>
        <sz val="11.0"/>
        <vertAlign val="superscript"/>
      </rPr>
      <t xml:space="preserve">5 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</si>
  <si>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  <vertAlign val="superscript"/>
      </rPr>
      <t>2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</si>
  <si>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  <vertAlign val="superscript"/>
      </rPr>
      <t>3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</si>
  <si>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</si>
  <si>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</si>
  <si>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</si>
  <si>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COMPONENTA B</t>
    </r>
    <r>
      <rPr>
        <rFont val="Trebuchet MS"/>
        <b/>
        <color rgb="FF3F3F76"/>
        <sz val="11.0"/>
        <vertAlign val="superscript"/>
      </rPr>
      <t xml:space="preserve">5 </t>
    </r>
  </si>
  <si>
    <r>
      <rPr>
        <rFont val="Trebuchet MS"/>
        <b/>
        <color rgb="FF3F3F76"/>
        <sz val="11.0"/>
      </rPr>
      <t>CONTRIBUȚIA PUBLICĂ NERAMBURSABILĂ/ MĂSURĂ</t>
    </r>
    <r>
      <rPr>
        <rFont val="Trebuchet MS"/>
        <b/>
        <color rgb="FF3F3F76"/>
        <sz val="11.0"/>
        <vertAlign val="superscript"/>
      </rPr>
      <t>2</t>
    </r>
    <r>
      <rPr>
        <rFont val="Trebuchet MS"/>
        <b/>
        <color rgb="FF3F3F76"/>
        <sz val="11.0"/>
      </rPr>
      <t xml:space="preserve"> (FEADR + BUGET NAȚIONAL)
EURO</t>
    </r>
  </si>
  <si>
    <r>
      <rPr>
        <rFont val="Trebuchet MS"/>
        <b/>
        <color rgb="FF3F3F76"/>
        <sz val="11.0"/>
      </rPr>
      <t>VALOARE PROCENTUALĂ</t>
    </r>
    <r>
      <rPr>
        <rFont val="Trebuchet MS"/>
        <b/>
        <color rgb="FF3F3F76"/>
        <sz val="11.0"/>
        <vertAlign val="superscript"/>
      </rPr>
      <t>3</t>
    </r>
    <r>
      <rPr>
        <rFont val="Trebuchet MS"/>
        <b/>
        <color rgb="FF3F3F76"/>
        <sz val="11.0"/>
      </rPr>
      <t xml:space="preserve"> (%)</t>
    </r>
  </si>
  <si>
    <r>
      <rPr>
        <rFont val="Trebuchet MS"/>
        <b/>
        <color rgb="FF3F3F76"/>
        <sz val="11.0"/>
      </rPr>
      <t>Cheltuieli de funcționare și animare</t>
    </r>
    <r>
      <rPr>
        <rFont val="Trebuchet MS"/>
        <b/>
        <color rgb="FF3F3F76"/>
        <sz val="11.0"/>
        <vertAlign val="superscript"/>
      </rPr>
      <t>4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</si>
</sst>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0">
    <font>
      <sz val="11.0"/>
      <color theme="1"/>
      <name val="Calibri"/>
      <scheme val="minor"/>
    </font>
    <font>
      <b/>
      <sz val="11.0"/>
      <color rgb="FF3F3F76"/>
      <name val="Trebuchet MS"/>
    </font>
    <font>
      <b/>
      <sz val="11.0"/>
      <color theme="1"/>
      <name val="Trebuchet MS"/>
    </font>
    <font>
      <sz val="11.0"/>
      <color theme="1"/>
      <name val="Trebuchet MS"/>
    </font>
    <font/>
    <font>
      <b/>
      <sz val="11.0"/>
      <color rgb="FF17365D"/>
      <name val="Trebuchet MS"/>
    </font>
    <font>
      <b/>
      <sz val="11.0"/>
      <color rgb="FFFF0000"/>
      <name val="Trebuchet MS"/>
    </font>
    <font>
      <b/>
      <vertAlign val="superscript"/>
      <sz val="11.0"/>
      <color rgb="FF1F497D"/>
      <name val="Trebuchet MS"/>
    </font>
    <font>
      <b/>
      <sz val="11.0"/>
      <color rgb="FF1F497D"/>
      <name val="Trebuchet MS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BCF1AD"/>
        <bgColor rgb="FFBCF1AD"/>
      </patternFill>
    </fill>
    <fill>
      <patternFill patternType="solid">
        <fgColor rgb="FFFBCDEE"/>
        <bgColor rgb="FFFBCDEE"/>
      </patternFill>
    </fill>
  </fills>
  <borders count="31">
    <border/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medium">
        <color rgb="FF5F497A"/>
      </left>
      <right style="thin">
        <color rgb="FF7F7F7F"/>
      </right>
      <top style="medium">
        <color rgb="FF5F497A"/>
      </top>
    </border>
    <border>
      <left style="thin">
        <color rgb="FF7F7F7F"/>
      </left>
      <right style="thin">
        <color rgb="FF7F7F7F"/>
      </right>
      <top style="medium">
        <color rgb="FF5F497A"/>
      </top>
      <bottom style="thin">
        <color rgb="FF7F7F7F"/>
      </bottom>
    </border>
    <border>
      <left style="thin">
        <color rgb="FF7F7F7F"/>
      </left>
      <right style="medium">
        <color rgb="FF5F497A"/>
      </right>
      <top style="medium">
        <color rgb="FF5F497A"/>
      </top>
      <bottom style="thin">
        <color rgb="FF7F7F7F"/>
      </bottom>
    </border>
    <border>
      <left style="medium">
        <color rgb="FF5F497A"/>
      </left>
      <right style="thin">
        <color rgb="FF7F7F7F"/>
      </right>
    </border>
    <border>
      <left style="thin">
        <color rgb="FF7F7F7F"/>
      </left>
      <right style="medium">
        <color rgb="FF5F497A"/>
      </right>
      <top style="thin">
        <color rgb="FF7F7F7F"/>
      </top>
    </border>
    <border>
      <left style="thin">
        <color rgb="FF7F7F7F"/>
      </left>
      <right style="medium">
        <color rgb="FF5F497A"/>
      </right>
      <bottom style="thin">
        <color rgb="FF7F7F7F"/>
      </bottom>
    </border>
    <border>
      <left style="thin">
        <color rgb="FF7F7F7F"/>
      </left>
      <right style="thin">
        <color rgb="FF7F7F7F"/>
      </right>
    </border>
    <border>
      <left style="thin">
        <color rgb="FF7F7F7F"/>
      </left>
      <right style="medium">
        <color rgb="FF5F497A"/>
      </right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5F497A"/>
      </right>
      <top style="thin">
        <color rgb="FF7F7F7F"/>
      </top>
      <bottom style="thin">
        <color rgb="FF7F7F7F"/>
      </bottom>
    </border>
    <border>
      <left style="medium">
        <color rgb="FF5F497A"/>
      </left>
      <right style="thin">
        <color rgb="FF7F7F7F"/>
      </right>
      <bottom style="medium">
        <color rgb="FF5F497A"/>
      </bottom>
    </border>
    <border>
      <left style="thin">
        <color rgb="FF7F7F7F"/>
      </left>
      <top style="thin">
        <color rgb="FF7F7F7F"/>
      </top>
      <bottom style="medium">
        <color rgb="FF5F497A"/>
      </bottom>
    </border>
    <border>
      <top style="thin">
        <color rgb="FF7F7F7F"/>
      </top>
      <bottom style="medium">
        <color rgb="FF5F497A"/>
      </bottom>
    </border>
    <border>
      <right style="thin">
        <color rgb="FF7F7F7F"/>
      </right>
      <top style="thin">
        <color rgb="FF7F7F7F"/>
      </top>
      <bottom style="medium">
        <color rgb="FF5F497A"/>
      </bottom>
    </border>
    <border>
      <right style="medium">
        <color rgb="FF5F497A"/>
      </right>
      <top style="thin">
        <color rgb="FF7F7F7F"/>
      </top>
      <bottom style="medium">
        <color rgb="FF5F497A"/>
      </bottom>
    </border>
    <border>
      <left style="medium">
        <color rgb="FF5F497A"/>
      </left>
      <right style="thin">
        <color rgb="FF7F7F7F"/>
      </right>
      <bottom/>
    </border>
    <border>
      <left style="thin">
        <color rgb="FF7F7F7F"/>
      </left>
      <top style="thin">
        <color rgb="FF7F7F7F"/>
      </top>
      <bottom style="thin">
        <color rgb="FF000000"/>
      </bottom>
    </border>
    <border>
      <top style="thin">
        <color rgb="FF7F7F7F"/>
      </top>
      <bottom style="thin">
        <color rgb="FF000000"/>
      </bottom>
    </border>
    <border>
      <right style="thin">
        <color rgb="FF7F7F7F"/>
      </right>
      <top style="thin">
        <color rgb="FF7F7F7F"/>
      </top>
      <bottom style="thin">
        <color rgb="FF000000"/>
      </bottom>
    </border>
    <border>
      <right style="medium">
        <color rgb="FF5F497A"/>
      </right>
      <top style="thin">
        <color rgb="FF7F7F7F"/>
      </top>
      <bottom style="thin">
        <color rgb="FF000000"/>
      </bottom>
    </border>
    <border>
      <left style="medium">
        <color rgb="FF5F497A"/>
      </left>
      <top style="thin">
        <color rgb="FF000000"/>
      </top>
      <bottom style="medium">
        <color rgb="FF5F497A"/>
      </bottom>
    </border>
    <border>
      <top style="thin">
        <color rgb="FF000000"/>
      </top>
      <bottom style="medium">
        <color rgb="FF5F497A"/>
      </bottom>
    </border>
    <border>
      <right style="thin">
        <color rgb="FF000000"/>
      </right>
      <top style="thin">
        <color rgb="FF000000"/>
      </top>
      <bottom style="medium">
        <color rgb="FF5F497A"/>
      </bottom>
    </border>
    <border>
      <left style="thin">
        <color rgb="FF000000"/>
      </left>
      <top style="thin">
        <color rgb="FF000000"/>
      </top>
      <bottom style="medium">
        <color rgb="FF5F497A"/>
      </bottom>
    </border>
    <border>
      <right style="medium">
        <color rgb="FF5F497A"/>
      </right>
      <top style="thin">
        <color rgb="FF000000"/>
      </top>
      <bottom style="medium">
        <color rgb="FF5F497A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2" fillId="0" fontId="1" numFmtId="0" xfId="0" applyBorder="1" applyFont="1"/>
    <xf borderId="1" fillId="2" fontId="1" numFmtId="0" xfId="0" applyAlignment="1" applyBorder="1" applyFill="1" applyFont="1">
      <alignment horizontal="center" shrinkToFit="0" wrapText="1"/>
    </xf>
    <xf borderId="3" fillId="2" fontId="1" numFmtId="0" xfId="0" applyAlignment="1" applyBorder="1" applyFont="1">
      <alignment shrinkToFit="0" wrapText="1"/>
    </xf>
    <xf borderId="0" fillId="0" fontId="3" numFmtId="0" xfId="0" applyFont="1"/>
    <xf borderId="2" fillId="0" fontId="4" numFmtId="0" xfId="0" applyBorder="1" applyFont="1"/>
    <xf borderId="3" fillId="3" fontId="1" numFmtId="3" xfId="0" applyAlignment="1" applyBorder="1" applyFill="1" applyFont="1" applyNumberFormat="1">
      <alignment shrinkToFit="0" wrapText="1"/>
    </xf>
    <xf borderId="4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1" fillId="3" fontId="1" numFmtId="0" xfId="0" applyAlignment="1" applyBorder="1" applyFont="1">
      <alignment horizontal="center" shrinkToFit="0" wrapText="1"/>
    </xf>
    <xf borderId="3" fillId="3" fontId="1" numFmtId="0" xfId="0" applyAlignment="1" applyBorder="1" applyFont="1">
      <alignment shrinkToFit="0" wrapText="1"/>
    </xf>
    <xf borderId="3" fillId="3" fontId="1" numFmtId="4" xfId="0" applyAlignment="1" applyBorder="1" applyFont="1" applyNumberFormat="1">
      <alignment shrinkToFit="0" wrapText="1"/>
    </xf>
    <xf borderId="1" fillId="3" fontId="1" numFmtId="4" xfId="0" applyAlignment="1" applyBorder="1" applyFont="1" applyNumberFormat="1">
      <alignment horizontal="center" shrinkToFit="0" wrapText="1"/>
    </xf>
    <xf borderId="8" fillId="3" fontId="1" numFmtId="10" xfId="0" applyAlignment="1" applyBorder="1" applyFont="1" applyNumberFormat="1">
      <alignment horizontal="center" shrinkToFit="0" wrapText="1"/>
    </xf>
    <xf borderId="9" fillId="0" fontId="4" numFmtId="0" xfId="0" applyBorder="1" applyFont="1"/>
    <xf borderId="3" fillId="3" fontId="1" numFmtId="9" xfId="0" applyAlignment="1" applyBorder="1" applyFont="1" applyNumberFormat="1">
      <alignment shrinkToFit="0" wrapText="1"/>
    </xf>
    <xf borderId="10" fillId="0" fontId="4" numFmtId="0" xfId="0" applyBorder="1" applyFont="1"/>
    <xf borderId="11" fillId="0" fontId="4" numFmtId="0" xfId="0" applyBorder="1" applyFont="1"/>
    <xf borderId="12" fillId="4" fontId="1" numFmtId="0" xfId="0" applyAlignment="1" applyBorder="1" applyFill="1" applyFont="1">
      <alignment horizontal="center" shrinkToFit="0" wrapText="1"/>
    </xf>
    <xf borderId="13" fillId="0" fontId="4" numFmtId="0" xfId="0" applyBorder="1" applyFont="1"/>
    <xf borderId="14" fillId="4" fontId="1" numFmtId="0" xfId="0" applyAlignment="1" applyBorder="1" applyFont="1">
      <alignment horizontal="center" shrinkToFit="0" wrapText="1"/>
    </xf>
    <xf borderId="12" fillId="4" fontId="1" numFmtId="4" xfId="0" applyAlignment="1" applyBorder="1" applyFont="1" applyNumberFormat="1">
      <alignment horizontal="center" shrinkToFit="0" wrapText="1"/>
    </xf>
    <xf borderId="15" fillId="4" fontId="1" numFmtId="10" xfId="0" applyAlignment="1" applyBorder="1" applyFont="1" applyNumberFormat="1">
      <alignment shrinkToFit="0" wrapText="1"/>
    </xf>
    <xf borderId="16" fillId="0" fontId="4" numFmtId="0" xfId="0" applyBorder="1" applyFont="1"/>
    <xf borderId="17" fillId="5" fontId="1" numFmtId="0" xfId="0" applyAlignment="1" applyBorder="1" applyFill="1" applyFont="1">
      <alignment horizontal="center" shrinkToFit="0" wrapText="1"/>
    </xf>
    <xf borderId="18" fillId="0" fontId="4" numFmtId="0" xfId="0" applyBorder="1" applyFont="1"/>
    <xf borderId="19" fillId="0" fontId="4" numFmtId="0" xfId="0" applyBorder="1" applyFont="1"/>
    <xf borderId="17" fillId="5" fontId="1" numFmtId="164" xfId="0" applyAlignment="1" applyBorder="1" applyFont="1" applyNumberFormat="1">
      <alignment horizontal="center" shrinkToFit="0" wrapText="1"/>
    </xf>
    <xf borderId="20" fillId="0" fontId="4" numFmtId="0" xfId="0" applyBorder="1" applyFont="1"/>
    <xf borderId="3" fillId="3" fontId="1" numFmtId="164" xfId="0" applyAlignment="1" applyBorder="1" applyFont="1" applyNumberFormat="1">
      <alignment shrinkToFit="0" wrapText="1"/>
    </xf>
    <xf borderId="1" fillId="3" fontId="1" numFmtId="164" xfId="0" applyAlignment="1" applyBorder="1" applyFont="1" applyNumberFormat="1">
      <alignment horizontal="center" shrinkToFit="0" wrapText="1"/>
    </xf>
    <xf borderId="12" fillId="4" fontId="1" numFmtId="164" xfId="0" applyAlignment="1" applyBorder="1" applyFont="1" applyNumberFormat="1">
      <alignment horizontal="center" shrinkToFit="0" wrapText="1"/>
    </xf>
    <xf borderId="21" fillId="0" fontId="4" numFmtId="0" xfId="0" applyBorder="1" applyFont="1"/>
    <xf borderId="22" fillId="5" fontId="1" numFmtId="0" xfId="0" applyAlignment="1" applyBorder="1" applyFont="1">
      <alignment horizontal="center" shrinkToFit="0" wrapText="1"/>
    </xf>
    <xf borderId="23" fillId="0" fontId="4" numFmtId="0" xfId="0" applyBorder="1" applyFont="1"/>
    <xf borderId="24" fillId="0" fontId="4" numFmtId="0" xfId="0" applyBorder="1" applyFont="1"/>
    <xf borderId="22" fillId="5" fontId="1" numFmtId="164" xfId="0" applyAlignment="1" applyBorder="1" applyFont="1" applyNumberFormat="1">
      <alignment horizontal="center" shrinkToFit="0" wrapText="1"/>
    </xf>
    <xf borderId="25" fillId="0" fontId="4" numFmtId="0" xfId="0" applyBorder="1" applyFont="1"/>
    <xf borderId="26" fillId="6" fontId="1" numFmtId="0" xfId="0" applyAlignment="1" applyBorder="1" applyFill="1" applyFont="1">
      <alignment horizontal="center" shrinkToFit="0" wrapText="1"/>
    </xf>
    <xf borderId="27" fillId="0" fontId="4" numFmtId="0" xfId="0" applyBorder="1" applyFont="1"/>
    <xf borderId="28" fillId="0" fontId="4" numFmtId="0" xfId="0" applyBorder="1" applyFont="1"/>
    <xf borderId="29" fillId="6" fontId="1" numFmtId="164" xfId="0" applyAlignment="1" applyBorder="1" applyFont="1" applyNumberFormat="1">
      <alignment horizontal="center" shrinkToFit="0" wrapText="1"/>
    </xf>
    <xf borderId="30" fillId="0" fontId="4" numFmtId="0" xfId="0" applyBorder="1" applyFont="1"/>
    <xf borderId="1" fillId="3" fontId="5" numFmtId="0" xfId="0" applyAlignment="1" applyBorder="1" applyFont="1">
      <alignment horizontal="center" shrinkToFit="0" wrapText="1"/>
    </xf>
    <xf borderId="3" fillId="3" fontId="5" numFmtId="0" xfId="0" applyAlignment="1" applyBorder="1" applyFont="1">
      <alignment shrinkToFit="0" wrapText="1"/>
    </xf>
    <xf borderId="3" fillId="3" fontId="5" numFmtId="4" xfId="0" applyAlignment="1" applyBorder="1" applyFont="1" applyNumberFormat="1">
      <alignment shrinkToFit="0" wrapText="1"/>
    </xf>
    <xf borderId="1" fillId="3" fontId="5" numFmtId="4" xfId="0" applyAlignment="1" applyBorder="1" applyFont="1" applyNumberFormat="1">
      <alignment horizontal="center" shrinkToFit="0" wrapText="1"/>
    </xf>
    <xf borderId="8" fillId="3" fontId="5" numFmtId="10" xfId="0" applyAlignment="1" applyBorder="1" applyFont="1" applyNumberFormat="1">
      <alignment horizontal="center" shrinkToFit="0" wrapText="1"/>
    </xf>
    <xf borderId="3" fillId="3" fontId="5" numFmtId="3" xfId="0" applyAlignment="1" applyBorder="1" applyFont="1" applyNumberFormat="1">
      <alignment shrinkToFit="0" wrapText="1"/>
    </xf>
    <xf borderId="3" fillId="3" fontId="5" numFmtId="9" xfId="0" applyAlignment="1" applyBorder="1" applyFont="1" applyNumberFormat="1">
      <alignment shrinkToFit="0" wrapText="1"/>
    </xf>
    <xf borderId="1" fillId="3" fontId="5" numFmtId="3" xfId="0" applyAlignment="1" applyBorder="1" applyFont="1" applyNumberFormat="1">
      <alignment horizontal="center" shrinkToFit="0" wrapText="1"/>
    </xf>
    <xf borderId="3" fillId="3" fontId="5" numFmtId="164" xfId="0" applyAlignment="1" applyBorder="1" applyFont="1" applyNumberFormat="1">
      <alignment shrinkToFit="0" wrapText="1"/>
    </xf>
    <xf borderId="1" fillId="3" fontId="5" numFmtId="164" xfId="0" applyAlignment="1" applyBorder="1" applyFont="1" applyNumberFormat="1">
      <alignment horizontal="center" shrinkToFit="0" wrapText="1"/>
    </xf>
    <xf borderId="12" fillId="4" fontId="5" numFmtId="0" xfId="0" applyAlignment="1" applyBorder="1" applyFont="1">
      <alignment horizontal="center" shrinkToFit="0" wrapText="1"/>
    </xf>
    <xf borderId="14" fillId="4" fontId="5" numFmtId="0" xfId="0" applyAlignment="1" applyBorder="1" applyFont="1">
      <alignment horizontal="center" shrinkToFit="0" wrapText="1"/>
    </xf>
    <xf borderId="12" fillId="4" fontId="5" numFmtId="164" xfId="0" applyAlignment="1" applyBorder="1" applyFont="1" applyNumberFormat="1">
      <alignment horizontal="center" shrinkToFit="0" wrapText="1"/>
    </xf>
    <xf borderId="15" fillId="4" fontId="5" numFmtId="10" xfId="0" applyAlignment="1" applyBorder="1" applyFont="1" applyNumberFormat="1">
      <alignment shrinkToFit="0" wrapText="1"/>
    </xf>
    <xf borderId="17" fillId="5" fontId="5" numFmtId="0" xfId="0" applyAlignment="1" applyBorder="1" applyFont="1">
      <alignment horizontal="center" shrinkToFit="0" wrapText="1"/>
    </xf>
    <xf borderId="17" fillId="5" fontId="5" numFmtId="4" xfId="0" applyAlignment="1" applyBorder="1" applyFont="1" applyNumberFormat="1">
      <alignment horizontal="center" shrinkToFit="0" wrapText="1"/>
    </xf>
    <xf borderId="3" fillId="3" fontId="6" numFmtId="164" xfId="0" applyAlignment="1" applyBorder="1" applyFont="1" applyNumberFormat="1">
      <alignment shrinkToFit="0" wrapText="1"/>
    </xf>
    <xf borderId="1" fillId="3" fontId="6" numFmtId="164" xfId="0" applyAlignment="1" applyBorder="1" applyFont="1" applyNumberFormat="1">
      <alignment horizontal="center" shrinkToFit="0" wrapText="1"/>
    </xf>
    <xf borderId="8" fillId="3" fontId="6" numFmtId="10" xfId="0" applyAlignment="1" applyBorder="1" applyFont="1" applyNumberFormat="1">
      <alignment horizontal="center" shrinkToFit="0" wrapText="1"/>
    </xf>
    <xf borderId="3" fillId="3" fontId="2" numFmtId="9" xfId="0" applyAlignment="1" applyBorder="1" applyFont="1" applyNumberFormat="1">
      <alignment shrinkToFit="0" wrapText="1"/>
    </xf>
    <xf borderId="3" fillId="3" fontId="2" numFmtId="164" xfId="0" applyAlignment="1" applyBorder="1" applyFont="1" applyNumberFormat="1">
      <alignment shrinkToFit="0" wrapText="1"/>
    </xf>
    <xf borderId="3" fillId="3" fontId="6" numFmtId="0" xfId="0" applyAlignment="1" applyBorder="1" applyFont="1">
      <alignment shrinkToFit="0" wrapText="1"/>
    </xf>
    <xf borderId="1" fillId="3" fontId="2" numFmtId="164" xfId="0" applyAlignment="1" applyBorder="1" applyFont="1" applyNumberFormat="1">
      <alignment horizontal="center" shrinkToFit="0" wrapText="1"/>
    </xf>
    <xf borderId="8" fillId="3" fontId="2" numFmtId="10" xfId="0" applyAlignment="1" applyBorder="1" applyFont="1" applyNumberFormat="1">
      <alignment horizontal="center" shrinkToFit="0" wrapText="1"/>
    </xf>
    <xf borderId="3" fillId="3" fontId="2" numFmtId="0" xfId="0" applyAlignment="1" applyBorder="1" applyFont="1">
      <alignment shrinkToFit="0" wrapText="1"/>
    </xf>
    <xf borderId="12" fillId="4" fontId="2" numFmtId="0" xfId="0" applyAlignment="1" applyBorder="1" applyFont="1">
      <alignment horizontal="center" shrinkToFit="0" wrapText="1"/>
    </xf>
    <xf borderId="15" fillId="4" fontId="2" numFmtId="10" xfId="0" applyAlignment="1" applyBorder="1" applyFont="1" applyNumberFormat="1">
      <alignment shrinkToFit="0" wrapText="1"/>
    </xf>
    <xf borderId="17" fillId="5" fontId="2" numFmtId="4" xfId="0" applyAlignment="1" applyBorder="1" applyFont="1" applyNumberFormat="1">
      <alignment horizontal="center" shrinkToFit="0" wrapText="1"/>
    </xf>
    <xf borderId="1" fillId="3" fontId="1" numFmtId="3" xfId="0" applyAlignment="1" applyBorder="1" applyFont="1" applyNumberFormat="1">
      <alignment horizontal="center" shrinkToFit="0" wrapText="1"/>
    </xf>
    <xf borderId="12" fillId="4" fontId="1" numFmtId="3" xfId="0" applyAlignment="1" applyBorder="1" applyFont="1" applyNumberFormat="1">
      <alignment horizontal="center" shrinkToFit="0" wrapText="1"/>
    </xf>
    <xf borderId="22" fillId="5" fontId="1" numFmtId="3" xfId="0" applyAlignment="1" applyBorder="1" applyFont="1" applyNumberFormat="1">
      <alignment horizontal="center" shrinkToFit="0" wrapText="1"/>
    </xf>
    <xf borderId="29" fillId="6" fontId="1" numFmtId="4" xfId="0" applyAlignment="1" applyBorder="1" applyFont="1" applyNumberFormat="1">
      <alignment horizontal="center" shrinkToFit="0" wrapText="1"/>
    </xf>
    <xf borderId="0" fillId="0" fontId="7" numFmtId="0" xfId="0" applyAlignment="1" applyFont="1">
      <alignment vertical="center"/>
    </xf>
    <xf borderId="0" fillId="0" fontId="8" numFmtId="0" xfId="0" applyFont="1"/>
    <xf borderId="0" fillId="0" fontId="9" numFmtId="0" xfId="0" applyFont="1"/>
    <xf borderId="0" fillId="0" fontId="8" numFmtId="0" xfId="0" applyAlignment="1" applyFont="1">
      <alignment vertical="center"/>
    </xf>
    <xf borderId="3" fillId="3" fontId="6" numFmtId="4" xfId="0" applyAlignment="1" applyBorder="1" applyFont="1" applyNumberFormat="1">
      <alignment shrinkToFit="0" wrapText="1"/>
    </xf>
    <xf borderId="12" fillId="4" fontId="6" numFmtId="0" xfId="0" applyAlignment="1" applyBorder="1" applyFont="1">
      <alignment horizontal="center" shrinkToFit="0" wrapText="1"/>
    </xf>
    <xf borderId="17" fillId="5" fontId="6" numFmtId="4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2.57"/>
    <col customWidth="1" min="3" max="3" width="11.57"/>
    <col customWidth="1" min="4" max="4" width="16.29"/>
    <col customWidth="1" min="5" max="5" width="15.29"/>
    <col customWidth="1" min="6" max="6" width="18.71"/>
    <col customWidth="1" min="7" max="26" width="8.71"/>
  </cols>
  <sheetData>
    <row r="2">
      <c r="A2" s="1" t="s">
        <v>0</v>
      </c>
      <c r="B2" s="2"/>
      <c r="C2" s="2"/>
      <c r="D2" s="2"/>
      <c r="E2" s="2"/>
      <c r="F2" s="2"/>
      <c r="G2" s="2"/>
    </row>
    <row r="3">
      <c r="A3" s="3"/>
      <c r="B3" s="2"/>
      <c r="C3" s="2"/>
      <c r="D3" s="2"/>
      <c r="E3" s="2"/>
      <c r="F3" s="2"/>
      <c r="G3" s="2"/>
    </row>
    <row r="4">
      <c r="A4" s="4" t="s">
        <v>1</v>
      </c>
      <c r="B4" s="5" t="s">
        <v>2</v>
      </c>
      <c r="C4" s="5" t="s">
        <v>3</v>
      </c>
      <c r="D4" s="5" t="s">
        <v>4</v>
      </c>
      <c r="E4" s="6"/>
      <c r="F4" s="2"/>
      <c r="G4" s="2"/>
    </row>
    <row r="5">
      <c r="A5" s="7"/>
      <c r="B5" s="8">
        <v>771.34</v>
      </c>
      <c r="C5" s="8">
        <v>17811.0</v>
      </c>
      <c r="D5" s="8">
        <f>985.37*B5+19.84*C5</f>
        <v>1113425.536</v>
      </c>
      <c r="E5" s="6"/>
      <c r="F5" s="2"/>
      <c r="G5" s="2"/>
    </row>
    <row r="6">
      <c r="A6" s="2"/>
      <c r="B6" s="2"/>
      <c r="C6" s="2"/>
      <c r="D6" s="2"/>
      <c r="E6" s="2"/>
      <c r="F6" s="2"/>
      <c r="G6" s="2"/>
    </row>
    <row r="7">
      <c r="A7" s="2"/>
      <c r="B7" s="2"/>
      <c r="C7" s="2"/>
      <c r="D7" s="2"/>
      <c r="E7" s="2"/>
      <c r="F7" s="2"/>
      <c r="G7" s="2"/>
    </row>
    <row r="8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1" t="s">
        <v>11</v>
      </c>
    </row>
    <row r="9">
      <c r="A9" s="12"/>
      <c r="B9" s="13">
        <v>1.0</v>
      </c>
      <c r="C9" s="14" t="s">
        <v>12</v>
      </c>
      <c r="D9" s="14" t="s">
        <v>13</v>
      </c>
      <c r="E9" s="15">
        <v>25000.0</v>
      </c>
      <c r="F9" s="16">
        <v>25000.0</v>
      </c>
      <c r="G9" s="17">
        <f>F9/E25</f>
        <v>0.02245322096</v>
      </c>
    </row>
    <row r="10">
      <c r="A10" s="12"/>
      <c r="B10" s="7"/>
      <c r="C10" s="14"/>
      <c r="D10" s="14"/>
      <c r="E10" s="15"/>
      <c r="F10" s="7"/>
      <c r="G10" s="18"/>
    </row>
    <row r="11">
      <c r="A11" s="12"/>
      <c r="B11" s="13">
        <v>2.0</v>
      </c>
      <c r="C11" s="14" t="s">
        <v>14</v>
      </c>
      <c r="D11" s="14" t="s">
        <v>15</v>
      </c>
      <c r="E11" s="15">
        <v>50000.0</v>
      </c>
      <c r="F11" s="16">
        <v>50000.0</v>
      </c>
      <c r="G11" s="17">
        <f>F11/E25</f>
        <v>0.04490644192</v>
      </c>
    </row>
    <row r="12">
      <c r="A12" s="12"/>
      <c r="B12" s="7"/>
      <c r="C12" s="14"/>
      <c r="D12" s="14"/>
      <c r="E12" s="15"/>
      <c r="F12" s="7"/>
      <c r="G12" s="18"/>
    </row>
    <row r="13">
      <c r="A13" s="12"/>
      <c r="B13" s="13">
        <v>3.0</v>
      </c>
      <c r="C13" s="14" t="s">
        <v>16</v>
      </c>
      <c r="D13" s="19">
        <v>1.0</v>
      </c>
      <c r="E13" s="15">
        <v>50000.0</v>
      </c>
      <c r="F13" s="16">
        <v>100000.0</v>
      </c>
      <c r="G13" s="17">
        <f>F13/E25</f>
        <v>0.08981288384</v>
      </c>
    </row>
    <row r="14">
      <c r="A14" s="12"/>
      <c r="B14" s="7"/>
      <c r="C14" s="14" t="s">
        <v>17</v>
      </c>
      <c r="D14" s="14" t="s">
        <v>18</v>
      </c>
      <c r="E14" s="15">
        <v>50000.0</v>
      </c>
      <c r="F14" s="7"/>
      <c r="G14" s="18"/>
    </row>
    <row r="15">
      <c r="A15" s="12"/>
      <c r="B15" s="13">
        <v>4.0</v>
      </c>
      <c r="C15" s="14"/>
      <c r="D15" s="14"/>
      <c r="E15" s="15"/>
      <c r="F15" s="16">
        <f>E15+E16</f>
        <v>0</v>
      </c>
      <c r="G15" s="17">
        <f>F15/E25</f>
        <v>0</v>
      </c>
    </row>
    <row r="16">
      <c r="A16" s="12"/>
      <c r="B16" s="7"/>
      <c r="C16" s="14"/>
      <c r="D16" s="14"/>
      <c r="E16" s="15"/>
      <c r="F16" s="7"/>
      <c r="G16" s="18"/>
    </row>
    <row r="17">
      <c r="A17" s="12"/>
      <c r="B17" s="13">
        <v>5.0</v>
      </c>
      <c r="C17" s="14"/>
      <c r="D17" s="14"/>
      <c r="E17" s="15"/>
      <c r="F17" s="16">
        <f>E17+E18</f>
        <v>0</v>
      </c>
      <c r="G17" s="17">
        <f>F17/E25</f>
        <v>0</v>
      </c>
    </row>
    <row r="18">
      <c r="A18" s="12"/>
      <c r="B18" s="7"/>
      <c r="C18" s="14"/>
      <c r="D18" s="14"/>
      <c r="E18" s="15"/>
      <c r="F18" s="7"/>
      <c r="G18" s="18"/>
    </row>
    <row r="19">
      <c r="A19" s="12"/>
      <c r="B19" s="13">
        <v>6.0</v>
      </c>
      <c r="C19" s="14" t="s">
        <v>19</v>
      </c>
      <c r="D19" s="14" t="s">
        <v>13</v>
      </c>
      <c r="E19" s="15">
        <v>370746.0</v>
      </c>
      <c r="F19" s="16">
        <v>715746.0</v>
      </c>
      <c r="G19" s="17">
        <f>F19/E25</f>
        <v>0.6428321236</v>
      </c>
    </row>
    <row r="20">
      <c r="A20" s="12"/>
      <c r="B20" s="20"/>
      <c r="C20" s="14" t="s">
        <v>20</v>
      </c>
      <c r="D20" s="14" t="s">
        <v>13</v>
      </c>
      <c r="E20" s="15">
        <v>50000.0</v>
      </c>
      <c r="F20" s="20"/>
      <c r="G20" s="21"/>
    </row>
    <row r="21" ht="15.75" customHeight="1">
      <c r="A21" s="12"/>
      <c r="B21" s="20"/>
      <c r="C21" s="14" t="s">
        <v>21</v>
      </c>
      <c r="D21" s="14" t="s">
        <v>13</v>
      </c>
      <c r="E21" s="15">
        <v>185000.0</v>
      </c>
      <c r="F21" s="20"/>
      <c r="G21" s="21"/>
    </row>
    <row r="22" ht="15.75" customHeight="1">
      <c r="A22" s="12"/>
      <c r="B22" s="20"/>
      <c r="C22" s="14" t="s">
        <v>22</v>
      </c>
      <c r="D22" s="19">
        <v>1.0</v>
      </c>
      <c r="E22" s="15">
        <v>70000.0</v>
      </c>
      <c r="F22" s="20"/>
      <c r="G22" s="21"/>
    </row>
    <row r="23" ht="15.75" customHeight="1">
      <c r="A23" s="12"/>
      <c r="B23" s="7"/>
      <c r="C23" s="14" t="s">
        <v>23</v>
      </c>
      <c r="D23" s="14" t="s">
        <v>13</v>
      </c>
      <c r="E23" s="15">
        <v>40000.0</v>
      </c>
      <c r="F23" s="7"/>
      <c r="G23" s="18"/>
    </row>
    <row r="24" ht="15.75" customHeight="1">
      <c r="A24" s="12"/>
      <c r="B24" s="22" t="s">
        <v>24</v>
      </c>
      <c r="C24" s="23"/>
      <c r="D24" s="24"/>
      <c r="E24" s="25">
        <v>222680.0</v>
      </c>
      <c r="F24" s="23"/>
      <c r="G24" s="26">
        <f>E24/E25</f>
        <v>0.1999953297</v>
      </c>
    </row>
    <row r="25" ht="15.75" customHeight="1">
      <c r="A25" s="27"/>
      <c r="B25" s="28" t="s">
        <v>25</v>
      </c>
      <c r="C25" s="29"/>
      <c r="D25" s="30"/>
      <c r="E25" s="31">
        <f>F9+F11+F13+F15+F17+F19+E24</f>
        <v>1113426</v>
      </c>
      <c r="F25" s="29"/>
      <c r="G25" s="32"/>
    </row>
    <row r="26" ht="15.75" customHeight="1">
      <c r="A26" s="9" t="s">
        <v>26</v>
      </c>
      <c r="B26" s="10" t="s">
        <v>6</v>
      </c>
      <c r="C26" s="10" t="s">
        <v>7</v>
      </c>
      <c r="D26" s="10" t="s">
        <v>8</v>
      </c>
      <c r="E26" s="10" t="s">
        <v>27</v>
      </c>
      <c r="F26" s="10" t="s">
        <v>10</v>
      </c>
      <c r="G26" s="11" t="s">
        <v>28</v>
      </c>
    </row>
    <row r="27" ht="15.75" customHeight="1">
      <c r="A27" s="12"/>
      <c r="B27" s="13">
        <v>1.0</v>
      </c>
      <c r="C27" s="14" t="s">
        <v>12</v>
      </c>
      <c r="D27" s="14" t="s">
        <v>13</v>
      </c>
      <c r="E27" s="33">
        <v>15289.88</v>
      </c>
      <c r="F27" s="34">
        <f>E27+E28</f>
        <v>15289.88</v>
      </c>
      <c r="G27" s="17">
        <f>F27/E43</f>
        <v>0.02250001762</v>
      </c>
    </row>
    <row r="28" ht="15.75" customHeight="1">
      <c r="A28" s="12"/>
      <c r="B28" s="7"/>
      <c r="C28" s="14"/>
      <c r="D28" s="14"/>
      <c r="E28" s="33"/>
      <c r="F28" s="7"/>
      <c r="G28" s="18"/>
    </row>
    <row r="29" ht="15.75" customHeight="1">
      <c r="A29" s="12"/>
      <c r="B29" s="13">
        <v>2.0</v>
      </c>
      <c r="C29" s="14" t="s">
        <v>14</v>
      </c>
      <c r="D29" s="14" t="s">
        <v>15</v>
      </c>
      <c r="E29" s="33">
        <v>30511.81</v>
      </c>
      <c r="F29" s="34">
        <f>E29+E30</f>
        <v>30511.81</v>
      </c>
      <c r="G29" s="17">
        <f>F29/E43</f>
        <v>0.04490004256</v>
      </c>
    </row>
    <row r="30" ht="15.75" customHeight="1">
      <c r="A30" s="12"/>
      <c r="B30" s="7"/>
      <c r="C30" s="14"/>
      <c r="D30" s="14"/>
      <c r="E30" s="33"/>
      <c r="F30" s="7"/>
      <c r="G30" s="18"/>
    </row>
    <row r="31" ht="15.75" customHeight="1">
      <c r="A31" s="12"/>
      <c r="B31" s="13">
        <v>3.0</v>
      </c>
      <c r="C31" s="14" t="s">
        <v>16</v>
      </c>
      <c r="D31" s="19">
        <v>1.0</v>
      </c>
      <c r="E31" s="33">
        <v>30512.0</v>
      </c>
      <c r="F31" s="34">
        <f>E31+E32</f>
        <v>61024</v>
      </c>
      <c r="G31" s="17">
        <f>F31/E43</f>
        <v>0.08980064431</v>
      </c>
    </row>
    <row r="32" ht="15.75" customHeight="1">
      <c r="A32" s="12"/>
      <c r="B32" s="7"/>
      <c r="C32" s="14" t="s">
        <v>17</v>
      </c>
      <c r="D32" s="14" t="s">
        <v>18</v>
      </c>
      <c r="E32" s="33">
        <v>30512.0</v>
      </c>
      <c r="F32" s="7"/>
      <c r="G32" s="18"/>
    </row>
    <row r="33" ht="15.75" customHeight="1">
      <c r="A33" s="12"/>
      <c r="B33" s="13">
        <v>4.0</v>
      </c>
      <c r="C33" s="14"/>
      <c r="D33" s="14"/>
      <c r="E33" s="33"/>
      <c r="F33" s="34">
        <f>E33+E34</f>
        <v>0</v>
      </c>
      <c r="G33" s="17">
        <f>F33/E43</f>
        <v>0</v>
      </c>
    </row>
    <row r="34" ht="15.75" customHeight="1">
      <c r="A34" s="12"/>
      <c r="B34" s="7"/>
      <c r="C34" s="14"/>
      <c r="D34" s="14"/>
      <c r="E34" s="33"/>
      <c r="F34" s="7"/>
      <c r="G34" s="18"/>
    </row>
    <row r="35" ht="15.75" customHeight="1">
      <c r="A35" s="12"/>
      <c r="B35" s="13">
        <v>5.0</v>
      </c>
      <c r="C35" s="14"/>
      <c r="D35" s="14"/>
      <c r="E35" s="33"/>
      <c r="F35" s="34">
        <f>E35+E36</f>
        <v>0</v>
      </c>
      <c r="G35" s="17">
        <f>F35/E43</f>
        <v>0</v>
      </c>
    </row>
    <row r="36" ht="15.75" customHeight="1">
      <c r="A36" s="12"/>
      <c r="B36" s="7"/>
      <c r="C36" s="14"/>
      <c r="D36" s="14"/>
      <c r="E36" s="33"/>
      <c r="F36" s="7"/>
      <c r="G36" s="18"/>
    </row>
    <row r="37" ht="15.75" customHeight="1">
      <c r="A37" s="12"/>
      <c r="B37" s="13">
        <v>6.0</v>
      </c>
      <c r="C37" s="14" t="s">
        <v>19</v>
      </c>
      <c r="D37" s="14" t="s">
        <v>13</v>
      </c>
      <c r="E37" s="33">
        <v>329098.0</v>
      </c>
      <c r="F37" s="34">
        <f>E37+E41+E40+E39+E38</f>
        <v>436814</v>
      </c>
      <c r="G37" s="17">
        <f>F37/E43</f>
        <v>0.6427992043</v>
      </c>
    </row>
    <row r="38" ht="15.75" customHeight="1">
      <c r="A38" s="12"/>
      <c r="B38" s="20"/>
      <c r="C38" s="14" t="s">
        <v>20</v>
      </c>
      <c r="D38" s="14" t="s">
        <v>13</v>
      </c>
      <c r="E38" s="33">
        <v>30489.0</v>
      </c>
      <c r="F38" s="20"/>
      <c r="G38" s="21"/>
    </row>
    <row r="39" ht="15.75" customHeight="1">
      <c r="A39" s="12"/>
      <c r="B39" s="20"/>
      <c r="C39" s="14" t="s">
        <v>21</v>
      </c>
      <c r="D39" s="14" t="s">
        <v>13</v>
      </c>
      <c r="E39" s="33">
        <v>30000.0</v>
      </c>
      <c r="F39" s="20"/>
      <c r="G39" s="21"/>
    </row>
    <row r="40" ht="15.75" customHeight="1">
      <c r="A40" s="12"/>
      <c r="B40" s="20"/>
      <c r="C40" s="14" t="s">
        <v>22</v>
      </c>
      <c r="D40" s="19">
        <v>1.0</v>
      </c>
      <c r="E40" s="33">
        <v>42720.0</v>
      </c>
      <c r="F40" s="20"/>
      <c r="G40" s="21"/>
    </row>
    <row r="41" ht="15.75" customHeight="1">
      <c r="A41" s="12"/>
      <c r="B41" s="7"/>
      <c r="C41" s="14" t="s">
        <v>23</v>
      </c>
      <c r="D41" s="14" t="s">
        <v>13</v>
      </c>
      <c r="E41" s="33">
        <v>4507.0</v>
      </c>
      <c r="F41" s="7"/>
      <c r="G41" s="18"/>
    </row>
    <row r="42" ht="15.75" customHeight="1">
      <c r="A42" s="12"/>
      <c r="B42" s="22" t="s">
        <v>29</v>
      </c>
      <c r="C42" s="23"/>
      <c r="D42" s="24"/>
      <c r="E42" s="35">
        <v>135910.0</v>
      </c>
      <c r="F42" s="23"/>
      <c r="G42" s="26">
        <f>E42/E43</f>
        <v>0.2000000912</v>
      </c>
    </row>
    <row r="43" ht="15.75" customHeight="1">
      <c r="A43" s="36"/>
      <c r="B43" s="37" t="s">
        <v>30</v>
      </c>
      <c r="C43" s="38"/>
      <c r="D43" s="39"/>
      <c r="E43" s="40">
        <f>F27+F29+F31+F33+F35+F37+E42</f>
        <v>679549.69</v>
      </c>
      <c r="F43" s="38"/>
      <c r="G43" s="41"/>
    </row>
    <row r="44" ht="15.75" customHeight="1">
      <c r="A44" s="42" t="s">
        <v>31</v>
      </c>
      <c r="B44" s="43"/>
      <c r="C44" s="43"/>
      <c r="D44" s="44"/>
      <c r="E44" s="45">
        <f>E25+E43</f>
        <v>1792975.69</v>
      </c>
      <c r="F44" s="43"/>
      <c r="G44" s="4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9:F10"/>
    <mergeCell ref="F19:F23"/>
    <mergeCell ref="A8:A25"/>
    <mergeCell ref="A26:A43"/>
    <mergeCell ref="A4:A5"/>
    <mergeCell ref="B9:B10"/>
    <mergeCell ref="G9:G10"/>
    <mergeCell ref="G11:G12"/>
    <mergeCell ref="G15:G16"/>
    <mergeCell ref="G19:G23"/>
    <mergeCell ref="E25:G25"/>
    <mergeCell ref="F31:F32"/>
    <mergeCell ref="G31:G32"/>
    <mergeCell ref="B33:B34"/>
    <mergeCell ref="B35:B36"/>
    <mergeCell ref="B37:B41"/>
    <mergeCell ref="B42:C42"/>
    <mergeCell ref="B43:D43"/>
    <mergeCell ref="A44:D44"/>
    <mergeCell ref="B27:B28"/>
    <mergeCell ref="F27:F28"/>
    <mergeCell ref="G27:G28"/>
    <mergeCell ref="B29:B30"/>
    <mergeCell ref="G29:G30"/>
    <mergeCell ref="B31:B32"/>
    <mergeCell ref="G33:G34"/>
    <mergeCell ref="E43:G43"/>
    <mergeCell ref="E44:G44"/>
    <mergeCell ref="F29:F30"/>
    <mergeCell ref="F33:F34"/>
    <mergeCell ref="F35:F36"/>
    <mergeCell ref="G35:G36"/>
    <mergeCell ref="F37:F41"/>
    <mergeCell ref="G37:G41"/>
    <mergeCell ref="E42:F42"/>
    <mergeCell ref="B11:B12"/>
    <mergeCell ref="B13:B14"/>
    <mergeCell ref="F13:F14"/>
    <mergeCell ref="G13:G14"/>
    <mergeCell ref="F11:F12"/>
    <mergeCell ref="F15:F16"/>
    <mergeCell ref="B15:B16"/>
    <mergeCell ref="B17:B18"/>
    <mergeCell ref="F17:F18"/>
    <mergeCell ref="G17:G18"/>
    <mergeCell ref="B19:B23"/>
    <mergeCell ref="B24:C24"/>
    <mergeCell ref="E24:F24"/>
    <mergeCell ref="B25:D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6.14"/>
    <col customWidth="1" min="3" max="3" width="16.29"/>
    <col customWidth="1" min="4" max="4" width="17.71"/>
    <col customWidth="1" min="5" max="5" width="16.14"/>
    <col customWidth="1" min="6" max="6" width="17.0"/>
    <col customWidth="1" min="7" max="7" width="14.57"/>
    <col customWidth="1" min="8" max="26" width="8.71"/>
  </cols>
  <sheetData>
    <row r="2">
      <c r="A2" s="4" t="s">
        <v>32</v>
      </c>
      <c r="B2" s="5" t="s">
        <v>2</v>
      </c>
      <c r="C2" s="5" t="s">
        <v>3</v>
      </c>
      <c r="D2" s="5" t="s">
        <v>33</v>
      </c>
      <c r="E2" s="6"/>
      <c r="F2" s="2"/>
      <c r="G2" s="2"/>
    </row>
    <row r="3">
      <c r="A3" s="7"/>
      <c r="B3" s="8">
        <v>771.34</v>
      </c>
      <c r="C3" s="8">
        <v>17811.0</v>
      </c>
      <c r="D3" s="15">
        <f>1113426+679549.69</f>
        <v>1792975.69</v>
      </c>
      <c r="E3" s="6"/>
      <c r="F3" s="2"/>
      <c r="G3" s="2"/>
    </row>
    <row r="4">
      <c r="A4" s="2"/>
      <c r="B4" s="2"/>
      <c r="C4" s="2"/>
      <c r="D4" s="2"/>
      <c r="E4" s="2"/>
      <c r="F4" s="2"/>
      <c r="G4" s="2"/>
    </row>
    <row r="5">
      <c r="A5" s="2"/>
      <c r="B5" s="2"/>
      <c r="C5" s="2"/>
      <c r="D5" s="2"/>
      <c r="E5" s="2"/>
      <c r="F5" s="2"/>
      <c r="G5" s="2"/>
    </row>
    <row r="6">
      <c r="A6" s="9" t="s">
        <v>34</v>
      </c>
      <c r="B6" s="10" t="s">
        <v>6</v>
      </c>
      <c r="C6" s="10" t="s">
        <v>7</v>
      </c>
      <c r="D6" s="10" t="s">
        <v>8</v>
      </c>
      <c r="E6" s="10" t="s">
        <v>35</v>
      </c>
      <c r="F6" s="10" t="s">
        <v>10</v>
      </c>
      <c r="G6" s="11" t="s">
        <v>36</v>
      </c>
    </row>
    <row r="7">
      <c r="A7" s="12"/>
      <c r="B7" s="47">
        <v>1.0</v>
      </c>
      <c r="C7" s="48" t="s">
        <v>37</v>
      </c>
      <c r="D7" s="48" t="s">
        <v>13</v>
      </c>
      <c r="E7" s="49">
        <v>40289.88</v>
      </c>
      <c r="F7" s="50">
        <v>40289.88</v>
      </c>
      <c r="G7" s="51">
        <f>F7/E23</f>
        <v>0.02247095721</v>
      </c>
    </row>
    <row r="8">
      <c r="A8" s="12"/>
      <c r="B8" s="7"/>
      <c r="C8" s="48"/>
      <c r="D8" s="48"/>
      <c r="E8" s="52"/>
      <c r="F8" s="7"/>
      <c r="G8" s="18"/>
    </row>
    <row r="9">
      <c r="A9" s="12"/>
      <c r="B9" s="47">
        <v>2.0</v>
      </c>
      <c r="C9" s="48" t="s">
        <v>14</v>
      </c>
      <c r="D9" s="48" t="s">
        <v>15</v>
      </c>
      <c r="E9" s="49">
        <v>80511.81</v>
      </c>
      <c r="F9" s="50">
        <v>80511.81</v>
      </c>
      <c r="G9" s="51">
        <f>F9/E23</f>
        <v>0.04490401652</v>
      </c>
    </row>
    <row r="10">
      <c r="A10" s="12"/>
      <c r="B10" s="7"/>
      <c r="C10" s="48"/>
      <c r="D10" s="48"/>
      <c r="E10" s="52"/>
      <c r="F10" s="7"/>
      <c r="G10" s="18"/>
    </row>
    <row r="11">
      <c r="A11" s="12"/>
      <c r="B11" s="47">
        <v>3.0</v>
      </c>
      <c r="C11" s="48" t="s">
        <v>16</v>
      </c>
      <c r="D11" s="53">
        <v>1.0</v>
      </c>
      <c r="E11" s="52">
        <f>50000+30512</f>
        <v>80512</v>
      </c>
      <c r="F11" s="50">
        <v>161024.0</v>
      </c>
      <c r="G11" s="51">
        <f>F11/E23</f>
        <v>0.08980824497</v>
      </c>
    </row>
    <row r="12">
      <c r="A12" s="12"/>
      <c r="B12" s="7"/>
      <c r="C12" s="48" t="s">
        <v>17</v>
      </c>
      <c r="D12" s="48" t="s">
        <v>18</v>
      </c>
      <c r="E12" s="52">
        <v>80512.0</v>
      </c>
      <c r="F12" s="7"/>
      <c r="G12" s="18"/>
    </row>
    <row r="13">
      <c r="A13" s="12"/>
      <c r="B13" s="47">
        <v>4.0</v>
      </c>
      <c r="C13" s="48"/>
      <c r="D13" s="48"/>
      <c r="E13" s="52"/>
      <c r="F13" s="54">
        <f>E13+E14</f>
        <v>0</v>
      </c>
      <c r="G13" s="51">
        <f>F13/E23</f>
        <v>0</v>
      </c>
    </row>
    <row r="14">
      <c r="A14" s="12"/>
      <c r="B14" s="7"/>
      <c r="C14" s="48"/>
      <c r="D14" s="48"/>
      <c r="E14" s="52"/>
      <c r="F14" s="7"/>
      <c r="G14" s="18"/>
    </row>
    <row r="15">
      <c r="A15" s="12"/>
      <c r="B15" s="47">
        <v>5.0</v>
      </c>
      <c r="C15" s="48"/>
      <c r="D15" s="48"/>
      <c r="E15" s="52"/>
      <c r="F15" s="54">
        <f>E15+E16</f>
        <v>0</v>
      </c>
      <c r="G15" s="51">
        <f>F15/E23</f>
        <v>0</v>
      </c>
    </row>
    <row r="16">
      <c r="A16" s="12"/>
      <c r="B16" s="7"/>
      <c r="C16" s="48"/>
      <c r="D16" s="48"/>
      <c r="E16" s="52"/>
      <c r="F16" s="7"/>
      <c r="G16" s="18"/>
    </row>
    <row r="17">
      <c r="A17" s="12"/>
      <c r="B17" s="47">
        <v>6.0</v>
      </c>
      <c r="C17" s="48" t="s">
        <v>19</v>
      </c>
      <c r="D17" s="48" t="s">
        <v>13</v>
      </c>
      <c r="E17" s="55">
        <v>699844.0</v>
      </c>
      <c r="F17" s="56">
        <f>E17+E18+E19+E20+E21</f>
        <v>1152560</v>
      </c>
      <c r="G17" s="51">
        <f>F17/E23</f>
        <v>0.6428196469</v>
      </c>
    </row>
    <row r="18">
      <c r="A18" s="12"/>
      <c r="B18" s="20"/>
      <c r="C18" s="48" t="s">
        <v>20</v>
      </c>
      <c r="D18" s="48" t="s">
        <v>13</v>
      </c>
      <c r="E18" s="55">
        <v>80489.0</v>
      </c>
      <c r="F18" s="20"/>
      <c r="G18" s="21"/>
    </row>
    <row r="19">
      <c r="A19" s="12"/>
      <c r="B19" s="20"/>
      <c r="C19" s="48" t="s">
        <v>21</v>
      </c>
      <c r="D19" s="48" t="s">
        <v>13</v>
      </c>
      <c r="E19" s="55">
        <f>185000+30000</f>
        <v>215000</v>
      </c>
      <c r="F19" s="20"/>
      <c r="G19" s="21"/>
    </row>
    <row r="20">
      <c r="A20" s="12"/>
      <c r="B20" s="20"/>
      <c r="C20" s="48" t="s">
        <v>22</v>
      </c>
      <c r="D20" s="53">
        <v>1.0</v>
      </c>
      <c r="E20" s="55">
        <v>112720.0</v>
      </c>
      <c r="F20" s="20"/>
      <c r="G20" s="21"/>
    </row>
    <row r="21" ht="15.75" customHeight="1">
      <c r="A21" s="12"/>
      <c r="B21" s="7"/>
      <c r="C21" s="48" t="s">
        <v>23</v>
      </c>
      <c r="D21" s="48" t="s">
        <v>13</v>
      </c>
      <c r="E21" s="55">
        <v>44507.0</v>
      </c>
      <c r="F21" s="7"/>
      <c r="G21" s="18"/>
    </row>
    <row r="22" ht="15.75" customHeight="1">
      <c r="A22" s="12"/>
      <c r="B22" s="57" t="s">
        <v>38</v>
      </c>
      <c r="C22" s="23"/>
      <c r="D22" s="58"/>
      <c r="E22" s="59">
        <f>222680+135910</f>
        <v>358590</v>
      </c>
      <c r="F22" s="23"/>
      <c r="G22" s="60">
        <f>E22/E23</f>
        <v>0.1999971344</v>
      </c>
    </row>
    <row r="23" ht="15.75" customHeight="1">
      <c r="A23" s="27"/>
      <c r="B23" s="61" t="s">
        <v>39</v>
      </c>
      <c r="C23" s="29"/>
      <c r="D23" s="30"/>
      <c r="E23" s="62">
        <f>F7+F9+F11+F17+E22</f>
        <v>1792975.69</v>
      </c>
      <c r="F23" s="29"/>
      <c r="G23" s="3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F7:F8"/>
    <mergeCell ref="F17:F21"/>
    <mergeCell ref="A2:A3"/>
    <mergeCell ref="A6:A23"/>
    <mergeCell ref="B7:B8"/>
    <mergeCell ref="G7:G8"/>
    <mergeCell ref="G9:G10"/>
    <mergeCell ref="G13:G14"/>
    <mergeCell ref="G17:G21"/>
    <mergeCell ref="E23:G23"/>
    <mergeCell ref="B9:B10"/>
    <mergeCell ref="B11:B12"/>
    <mergeCell ref="F11:F12"/>
    <mergeCell ref="G11:G12"/>
    <mergeCell ref="F9:F10"/>
    <mergeCell ref="F13:F14"/>
    <mergeCell ref="B13:B14"/>
    <mergeCell ref="B15:B16"/>
    <mergeCell ref="F15:F16"/>
    <mergeCell ref="G15:G16"/>
    <mergeCell ref="B17:B21"/>
    <mergeCell ref="B22:C22"/>
    <mergeCell ref="E22:F22"/>
    <mergeCell ref="B23:D2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7.14"/>
    <col customWidth="1" min="3" max="3" width="13.86"/>
    <col customWidth="1" min="4" max="4" width="19.57"/>
    <col customWidth="1" min="5" max="5" width="19.86"/>
    <col customWidth="1" min="6" max="6" width="17.86"/>
    <col customWidth="1" min="7" max="7" width="14.14"/>
    <col customWidth="1" min="8" max="26" width="8.71"/>
  </cols>
  <sheetData>
    <row r="2">
      <c r="A2" s="4" t="s">
        <v>32</v>
      </c>
      <c r="B2" s="5" t="s">
        <v>2</v>
      </c>
      <c r="C2" s="5" t="s">
        <v>3</v>
      </c>
      <c r="D2" s="5" t="s">
        <v>33</v>
      </c>
      <c r="E2" s="6"/>
      <c r="F2" s="2"/>
      <c r="G2" s="2"/>
    </row>
    <row r="3">
      <c r="A3" s="7"/>
      <c r="B3" s="8">
        <v>771.34</v>
      </c>
      <c r="C3" s="8">
        <v>17811.0</v>
      </c>
      <c r="D3" s="15">
        <f>1113426+679549.69</f>
        <v>1792975.69</v>
      </c>
      <c r="E3" s="6"/>
      <c r="F3" s="2"/>
      <c r="G3" s="2"/>
    </row>
    <row r="4">
      <c r="A4" s="2"/>
      <c r="B4" s="2"/>
      <c r="C4" s="2"/>
      <c r="D4" s="2"/>
      <c r="E4" s="2"/>
      <c r="F4" s="2"/>
      <c r="G4" s="2"/>
    </row>
    <row r="5">
      <c r="A5" s="2"/>
      <c r="B5" s="2"/>
      <c r="C5" s="2" t="s">
        <v>40</v>
      </c>
      <c r="D5" s="2"/>
      <c r="E5" s="2"/>
      <c r="F5" s="2"/>
      <c r="G5" s="2"/>
    </row>
    <row r="6">
      <c r="A6" s="9" t="s">
        <v>34</v>
      </c>
      <c r="B6" s="10" t="s">
        <v>6</v>
      </c>
      <c r="C6" s="10" t="s">
        <v>7</v>
      </c>
      <c r="D6" s="10" t="s">
        <v>8</v>
      </c>
      <c r="E6" s="10" t="s">
        <v>41</v>
      </c>
      <c r="F6" s="10" t="s">
        <v>10</v>
      </c>
      <c r="G6" s="11" t="s">
        <v>42</v>
      </c>
    </row>
    <row r="7">
      <c r="A7" s="12"/>
      <c r="B7" s="47">
        <v>1.0</v>
      </c>
      <c r="C7" s="48" t="s">
        <v>37</v>
      </c>
      <c r="D7" s="48" t="s">
        <v>13</v>
      </c>
      <c r="E7" s="55">
        <v>40289.88</v>
      </c>
      <c r="F7" s="56">
        <v>40289.88</v>
      </c>
      <c r="G7" s="51">
        <f>F7/E23</f>
        <v>0.02247095721</v>
      </c>
    </row>
    <row r="8">
      <c r="A8" s="12"/>
      <c r="B8" s="7"/>
      <c r="C8" s="48"/>
      <c r="D8" s="48"/>
      <c r="E8" s="55"/>
      <c r="F8" s="7"/>
      <c r="G8" s="18"/>
    </row>
    <row r="9">
      <c r="A9" s="12"/>
      <c r="B9" s="47">
        <v>2.0</v>
      </c>
      <c r="C9" s="48" t="s">
        <v>14</v>
      </c>
      <c r="D9" s="48" t="s">
        <v>15</v>
      </c>
      <c r="E9" s="55">
        <v>80511.81</v>
      </c>
      <c r="F9" s="56">
        <v>80511.81</v>
      </c>
      <c r="G9" s="51">
        <f>F9/E23</f>
        <v>0.04490401652</v>
      </c>
    </row>
    <row r="10">
      <c r="A10" s="12"/>
      <c r="B10" s="7"/>
      <c r="C10" s="48"/>
      <c r="D10" s="48"/>
      <c r="E10" s="55"/>
      <c r="F10" s="7"/>
      <c r="G10" s="18"/>
    </row>
    <row r="11">
      <c r="A11" s="12"/>
      <c r="B11" s="47">
        <v>3.0</v>
      </c>
      <c r="C11" s="48" t="s">
        <v>16</v>
      </c>
      <c r="D11" s="53">
        <v>1.0</v>
      </c>
      <c r="E11" s="55">
        <f>50000+30512</f>
        <v>80512</v>
      </c>
      <c r="F11" s="56">
        <v>161024.0</v>
      </c>
      <c r="G11" s="51">
        <f>F11/E23</f>
        <v>0.08980824497</v>
      </c>
    </row>
    <row r="12">
      <c r="A12" s="12"/>
      <c r="B12" s="7"/>
      <c r="C12" s="48" t="s">
        <v>17</v>
      </c>
      <c r="D12" s="48" t="s">
        <v>18</v>
      </c>
      <c r="E12" s="55">
        <v>80512.0</v>
      </c>
      <c r="F12" s="7"/>
      <c r="G12" s="18"/>
    </row>
    <row r="13">
      <c r="A13" s="12"/>
      <c r="B13" s="47">
        <v>4.0</v>
      </c>
      <c r="C13" s="48"/>
      <c r="D13" s="48"/>
      <c r="E13" s="55"/>
      <c r="F13" s="56">
        <f>E13+E14</f>
        <v>0</v>
      </c>
      <c r="G13" s="51">
        <f>F13/E23</f>
        <v>0</v>
      </c>
    </row>
    <row r="14">
      <c r="A14" s="12"/>
      <c r="B14" s="7"/>
      <c r="C14" s="48"/>
      <c r="D14" s="48"/>
      <c r="E14" s="55"/>
      <c r="F14" s="7"/>
      <c r="G14" s="18"/>
    </row>
    <row r="15">
      <c r="A15" s="12"/>
      <c r="B15" s="47">
        <v>5.0</v>
      </c>
      <c r="C15" s="48"/>
      <c r="D15" s="48"/>
      <c r="E15" s="55"/>
      <c r="F15" s="56">
        <f>E15+E16</f>
        <v>0</v>
      </c>
      <c r="G15" s="51">
        <f>F15/E23</f>
        <v>0</v>
      </c>
    </row>
    <row r="16">
      <c r="A16" s="12"/>
      <c r="B16" s="7"/>
      <c r="C16" s="48"/>
      <c r="D16" s="48"/>
      <c r="E16" s="55"/>
      <c r="F16" s="7"/>
      <c r="G16" s="18"/>
    </row>
    <row r="17">
      <c r="A17" s="12"/>
      <c r="B17" s="47">
        <v>6.0</v>
      </c>
      <c r="C17" s="48" t="s">
        <v>19</v>
      </c>
      <c r="D17" s="48" t="s">
        <v>13</v>
      </c>
      <c r="E17" s="55">
        <v>699844.0</v>
      </c>
      <c r="F17" s="56">
        <f>E17+E18+E19+E20+E21</f>
        <v>1152560</v>
      </c>
      <c r="G17" s="51">
        <f>F17/E23</f>
        <v>0.6428196469</v>
      </c>
    </row>
    <row r="18">
      <c r="A18" s="12"/>
      <c r="B18" s="20"/>
      <c r="C18" s="48" t="s">
        <v>20</v>
      </c>
      <c r="D18" s="48" t="s">
        <v>13</v>
      </c>
      <c r="E18" s="55">
        <v>80489.0</v>
      </c>
      <c r="F18" s="20"/>
      <c r="G18" s="21"/>
    </row>
    <row r="19">
      <c r="A19" s="12"/>
      <c r="B19" s="20"/>
      <c r="C19" s="48" t="s">
        <v>21</v>
      </c>
      <c r="D19" s="48" t="s">
        <v>13</v>
      </c>
      <c r="E19" s="55">
        <f>185000+30000</f>
        <v>215000</v>
      </c>
      <c r="F19" s="20"/>
      <c r="G19" s="21"/>
    </row>
    <row r="20">
      <c r="A20" s="12"/>
      <c r="B20" s="20"/>
      <c r="C20" s="48" t="s">
        <v>22</v>
      </c>
      <c r="D20" s="53">
        <v>1.0</v>
      </c>
      <c r="E20" s="55">
        <v>112720.0</v>
      </c>
      <c r="F20" s="20"/>
      <c r="G20" s="21"/>
    </row>
    <row r="21" ht="15.75" customHeight="1">
      <c r="A21" s="12"/>
      <c r="B21" s="7"/>
      <c r="C21" s="48" t="s">
        <v>23</v>
      </c>
      <c r="D21" s="48" t="s">
        <v>13</v>
      </c>
      <c r="E21" s="55">
        <v>44507.0</v>
      </c>
      <c r="F21" s="7"/>
      <c r="G21" s="18"/>
    </row>
    <row r="22" ht="15.75" customHeight="1">
      <c r="A22" s="12"/>
      <c r="B22" s="57" t="s">
        <v>38</v>
      </c>
      <c r="C22" s="23"/>
      <c r="D22" s="58"/>
      <c r="E22" s="59">
        <f>222680+135910</f>
        <v>358590</v>
      </c>
      <c r="F22" s="23"/>
      <c r="G22" s="60">
        <f>E22/E23</f>
        <v>0.1999971344</v>
      </c>
    </row>
    <row r="23" ht="15.75" customHeight="1">
      <c r="A23" s="27"/>
      <c r="B23" s="61" t="s">
        <v>39</v>
      </c>
      <c r="C23" s="29"/>
      <c r="D23" s="30"/>
      <c r="E23" s="62">
        <f>F7+F9+F11+F17+E22</f>
        <v>1792975.69</v>
      </c>
      <c r="F23" s="29"/>
      <c r="G23" s="3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F7:F8"/>
    <mergeCell ref="F17:F21"/>
    <mergeCell ref="A2:A3"/>
    <mergeCell ref="A6:A23"/>
    <mergeCell ref="B7:B8"/>
    <mergeCell ref="G7:G8"/>
    <mergeCell ref="G9:G10"/>
    <mergeCell ref="G13:G14"/>
    <mergeCell ref="G17:G21"/>
    <mergeCell ref="E23:G23"/>
    <mergeCell ref="B9:B10"/>
    <mergeCell ref="B11:B12"/>
    <mergeCell ref="F11:F12"/>
    <mergeCell ref="G11:G12"/>
    <mergeCell ref="F9:F10"/>
    <mergeCell ref="F13:F14"/>
    <mergeCell ref="B13:B14"/>
    <mergeCell ref="B15:B16"/>
    <mergeCell ref="F15:F16"/>
    <mergeCell ref="G15:G16"/>
    <mergeCell ref="B17:B21"/>
    <mergeCell ref="B22:C22"/>
    <mergeCell ref="E22:F22"/>
    <mergeCell ref="B23:D2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9.14"/>
    <col customWidth="1" min="3" max="3" width="17.43"/>
    <col customWidth="1" min="4" max="4" width="26.0"/>
    <col customWidth="1" min="5" max="5" width="21.29"/>
    <col customWidth="1" min="6" max="6" width="27.29"/>
    <col customWidth="1" min="7" max="7" width="32.0"/>
    <col customWidth="1" min="8" max="26" width="8.71"/>
  </cols>
  <sheetData>
    <row r="1" ht="16.5" customHeight="1">
      <c r="A1" s="1"/>
      <c r="B1" s="2"/>
      <c r="C1" s="2"/>
      <c r="D1" s="2"/>
      <c r="E1" s="2"/>
      <c r="F1" s="2"/>
      <c r="G1" s="2"/>
      <c r="H1" s="6"/>
      <c r="I1" s="6"/>
    </row>
    <row r="2">
      <c r="A2" s="3"/>
      <c r="B2" s="2"/>
      <c r="C2" s="2"/>
      <c r="D2" s="2"/>
      <c r="E2" s="2"/>
      <c r="F2" s="2"/>
      <c r="G2" s="2"/>
      <c r="H2" s="6"/>
      <c r="I2" s="6"/>
    </row>
    <row r="3">
      <c r="A3" s="4" t="s">
        <v>32</v>
      </c>
      <c r="B3" s="5" t="s">
        <v>2</v>
      </c>
      <c r="C3" s="5" t="s">
        <v>3</v>
      </c>
      <c r="D3" s="5" t="s">
        <v>33</v>
      </c>
      <c r="E3" s="6"/>
      <c r="F3" s="2"/>
      <c r="G3" s="2"/>
      <c r="H3" s="6"/>
      <c r="I3" s="6"/>
    </row>
    <row r="4">
      <c r="A4" s="7"/>
      <c r="B4" s="8">
        <v>771.34</v>
      </c>
      <c r="C4" s="8">
        <v>17811.0</v>
      </c>
      <c r="D4" s="15">
        <f>1113426+679549.69</f>
        <v>1792975.69</v>
      </c>
      <c r="E4" s="6"/>
      <c r="F4" s="2"/>
      <c r="G4" s="2"/>
      <c r="H4" s="6"/>
      <c r="I4" s="6"/>
    </row>
    <row r="5">
      <c r="A5" s="2"/>
      <c r="B5" s="2"/>
      <c r="C5" s="2"/>
      <c r="D5" s="2"/>
      <c r="E5" s="2"/>
      <c r="F5" s="2"/>
      <c r="G5" s="2"/>
      <c r="H5" s="6"/>
      <c r="I5" s="6"/>
    </row>
    <row r="6">
      <c r="A6" s="2"/>
      <c r="B6" s="2"/>
      <c r="C6" s="2" t="s">
        <v>40</v>
      </c>
      <c r="D6" s="2"/>
      <c r="E6" s="2"/>
      <c r="F6" s="2"/>
      <c r="G6" s="2"/>
      <c r="H6" s="6"/>
      <c r="I6" s="6"/>
    </row>
    <row r="7" ht="96.75" customHeight="1">
      <c r="A7" s="9" t="s">
        <v>34</v>
      </c>
      <c r="B7" s="10" t="s">
        <v>6</v>
      </c>
      <c r="C7" s="10" t="s">
        <v>7</v>
      </c>
      <c r="D7" s="10" t="s">
        <v>8</v>
      </c>
      <c r="E7" s="10" t="s">
        <v>43</v>
      </c>
      <c r="F7" s="10" t="s">
        <v>10</v>
      </c>
      <c r="G7" s="11" t="s">
        <v>44</v>
      </c>
      <c r="H7" s="6"/>
      <c r="I7" s="6"/>
    </row>
    <row r="8">
      <c r="A8" s="12"/>
      <c r="B8" s="13">
        <v>1.0</v>
      </c>
      <c r="C8" s="14" t="s">
        <v>37</v>
      </c>
      <c r="D8" s="14" t="s">
        <v>13</v>
      </c>
      <c r="E8" s="63">
        <v>31866.0</v>
      </c>
      <c r="F8" s="64">
        <v>31866.0</v>
      </c>
      <c r="G8" s="65">
        <f>F8/E24</f>
        <v>0.01777268938</v>
      </c>
      <c r="H8" s="6"/>
      <c r="I8" s="6"/>
    </row>
    <row r="9">
      <c r="A9" s="12"/>
      <c r="B9" s="7"/>
      <c r="C9" s="14"/>
      <c r="D9" s="14"/>
      <c r="E9" s="63"/>
      <c r="F9" s="7"/>
      <c r="G9" s="18"/>
      <c r="H9" s="6"/>
      <c r="I9" s="6"/>
    </row>
    <row r="10">
      <c r="A10" s="12"/>
      <c r="B10" s="13">
        <v>2.0</v>
      </c>
      <c r="C10" s="14" t="s">
        <v>14</v>
      </c>
      <c r="D10" s="14" t="s">
        <v>15</v>
      </c>
      <c r="E10" s="63">
        <v>142450.0</v>
      </c>
      <c r="F10" s="64">
        <v>142450.0</v>
      </c>
      <c r="G10" s="65">
        <f>F10/E24</f>
        <v>0.07944892995</v>
      </c>
      <c r="H10" s="6"/>
      <c r="I10" s="6"/>
    </row>
    <row r="11">
      <c r="A11" s="12"/>
      <c r="B11" s="7"/>
      <c r="C11" s="14"/>
      <c r="D11" s="14"/>
      <c r="E11" s="33"/>
      <c r="F11" s="7"/>
      <c r="G11" s="18"/>
      <c r="H11" s="6"/>
      <c r="I11" s="6"/>
    </row>
    <row r="12">
      <c r="A12" s="12"/>
      <c r="B12" s="13">
        <v>3.0</v>
      </c>
      <c r="C12" s="14" t="s">
        <v>16</v>
      </c>
      <c r="D12" s="66">
        <v>1.0</v>
      </c>
      <c r="E12" s="67">
        <f>50000+30512</f>
        <v>80512</v>
      </c>
      <c r="F12" s="64">
        <v>80512.0</v>
      </c>
      <c r="G12" s="65">
        <f>F12/E24</f>
        <v>0.04490412249</v>
      </c>
      <c r="H12" s="6"/>
      <c r="I12" s="6"/>
    </row>
    <row r="13">
      <c r="A13" s="12"/>
      <c r="B13" s="7"/>
      <c r="C13" s="68" t="s">
        <v>17</v>
      </c>
      <c r="D13" s="68" t="s">
        <v>18</v>
      </c>
      <c r="E13" s="63">
        <v>0.0</v>
      </c>
      <c r="F13" s="7"/>
      <c r="G13" s="18"/>
      <c r="H13" s="6"/>
      <c r="I13" s="6"/>
    </row>
    <row r="14">
      <c r="A14" s="12"/>
      <c r="B14" s="13">
        <v>4.0</v>
      </c>
      <c r="C14" s="14"/>
      <c r="D14" s="14"/>
      <c r="E14" s="33"/>
      <c r="F14" s="69">
        <f>E14+E15</f>
        <v>0</v>
      </c>
      <c r="G14" s="70">
        <f>F14/E24</f>
        <v>0</v>
      </c>
      <c r="H14" s="6"/>
      <c r="I14" s="6"/>
    </row>
    <row r="15">
      <c r="A15" s="12"/>
      <c r="B15" s="7"/>
      <c r="C15" s="14"/>
      <c r="D15" s="14"/>
      <c r="E15" s="33"/>
      <c r="F15" s="7"/>
      <c r="G15" s="18"/>
      <c r="H15" s="6"/>
      <c r="I15" s="6"/>
    </row>
    <row r="16">
      <c r="A16" s="12"/>
      <c r="B16" s="13">
        <v>5.0</v>
      </c>
      <c r="C16" s="14"/>
      <c r="D16" s="14"/>
      <c r="E16" s="33"/>
      <c r="F16" s="69">
        <f>E16+E17</f>
        <v>0</v>
      </c>
      <c r="G16" s="70">
        <f>F16/E24</f>
        <v>0</v>
      </c>
      <c r="H16" s="6"/>
      <c r="I16" s="6"/>
    </row>
    <row r="17">
      <c r="A17" s="12"/>
      <c r="B17" s="7"/>
      <c r="C17" s="14"/>
      <c r="D17" s="14"/>
      <c r="E17" s="33"/>
      <c r="F17" s="7"/>
      <c r="G17" s="18"/>
      <c r="H17" s="6"/>
      <c r="I17" s="6"/>
    </row>
    <row r="18">
      <c r="A18" s="12"/>
      <c r="B18" s="13">
        <v>6.0</v>
      </c>
      <c r="C18" s="14" t="s">
        <v>19</v>
      </c>
      <c r="D18" s="14" t="s">
        <v>13</v>
      </c>
      <c r="E18" s="63">
        <v>657057.0</v>
      </c>
      <c r="F18" s="64">
        <f>E18+E19+E20+E21+E22</f>
        <v>1179557.69</v>
      </c>
      <c r="G18" s="65">
        <f>F18/E24</f>
        <v>0.6578771238</v>
      </c>
      <c r="H18" s="6"/>
      <c r="I18" s="6"/>
    </row>
    <row r="19">
      <c r="A19" s="12"/>
      <c r="B19" s="20"/>
      <c r="C19" s="14" t="s">
        <v>20</v>
      </c>
      <c r="D19" s="14" t="s">
        <v>13</v>
      </c>
      <c r="E19" s="63">
        <v>80311.0</v>
      </c>
      <c r="F19" s="20"/>
      <c r="G19" s="21"/>
      <c r="H19" s="6"/>
      <c r="I19" s="6"/>
    </row>
    <row r="20">
      <c r="A20" s="12"/>
      <c r="B20" s="20"/>
      <c r="C20" s="14" t="s">
        <v>21</v>
      </c>
      <c r="D20" s="71" t="s">
        <v>13</v>
      </c>
      <c r="E20" s="67">
        <f>185000+30000</f>
        <v>215000</v>
      </c>
      <c r="F20" s="20"/>
      <c r="G20" s="21"/>
      <c r="H20" s="6"/>
      <c r="I20" s="6"/>
    </row>
    <row r="21" ht="15.75" customHeight="1">
      <c r="A21" s="12"/>
      <c r="B21" s="20"/>
      <c r="C21" s="14" t="s">
        <v>22</v>
      </c>
      <c r="D21" s="19">
        <v>1.0</v>
      </c>
      <c r="E21" s="63">
        <v>183987.69</v>
      </c>
      <c r="F21" s="20"/>
      <c r="G21" s="21"/>
      <c r="H21" s="6"/>
      <c r="I21" s="6"/>
    </row>
    <row r="22" ht="15.75" customHeight="1">
      <c r="A22" s="12"/>
      <c r="B22" s="7"/>
      <c r="C22" s="14" t="s">
        <v>23</v>
      </c>
      <c r="D22" s="14" t="s">
        <v>13</v>
      </c>
      <c r="E22" s="63">
        <v>43202.0</v>
      </c>
      <c r="F22" s="7"/>
      <c r="G22" s="18"/>
      <c r="H22" s="6"/>
      <c r="I22" s="6"/>
    </row>
    <row r="23" ht="35.25" customHeight="1">
      <c r="A23" s="12"/>
      <c r="B23" s="22" t="s">
        <v>38</v>
      </c>
      <c r="C23" s="23"/>
      <c r="D23" s="24"/>
      <c r="E23" s="72">
        <f>222680+135910</f>
        <v>358590</v>
      </c>
      <c r="F23" s="23"/>
      <c r="G23" s="73">
        <f>E23/E24</f>
        <v>0.1999971344</v>
      </c>
      <c r="H23" s="6"/>
      <c r="I23" s="6"/>
    </row>
    <row r="24" ht="17.25" customHeight="1">
      <c r="A24" s="27"/>
      <c r="B24" s="28" t="s">
        <v>39</v>
      </c>
      <c r="C24" s="29"/>
      <c r="D24" s="30"/>
      <c r="E24" s="74">
        <f>F8+F10+F12+F18+E23</f>
        <v>1792975.69</v>
      </c>
      <c r="F24" s="29"/>
      <c r="G24" s="32"/>
      <c r="H24" s="6"/>
      <c r="I24" s="6"/>
    </row>
    <row r="25" ht="93.75" hidden="1" customHeight="1">
      <c r="A25" s="9" t="s">
        <v>45</v>
      </c>
      <c r="B25" s="10" t="s">
        <v>6</v>
      </c>
      <c r="C25" s="10" t="s">
        <v>7</v>
      </c>
      <c r="D25" s="10" t="s">
        <v>8</v>
      </c>
      <c r="E25" s="10" t="s">
        <v>46</v>
      </c>
      <c r="F25" s="10" t="s">
        <v>10</v>
      </c>
      <c r="G25" s="11" t="s">
        <v>47</v>
      </c>
      <c r="H25" s="6"/>
      <c r="I25" s="6"/>
    </row>
    <row r="26" ht="15.75" hidden="1" customHeight="1">
      <c r="A26" s="12"/>
      <c r="B26" s="13">
        <v>1.0</v>
      </c>
      <c r="C26" s="14" t="s">
        <v>48</v>
      </c>
      <c r="D26" s="14" t="s">
        <v>13</v>
      </c>
      <c r="E26" s="8">
        <v>15289.88</v>
      </c>
      <c r="F26" s="16">
        <f>E26+E27</f>
        <v>15289.88</v>
      </c>
      <c r="G26" s="17">
        <f>F26/E42</f>
        <v>0.02250001762</v>
      </c>
      <c r="H26" s="6"/>
      <c r="I26" s="6"/>
    </row>
    <row r="27" ht="15.75" hidden="1" customHeight="1">
      <c r="A27" s="12"/>
      <c r="B27" s="7"/>
      <c r="C27" s="14"/>
      <c r="D27" s="14"/>
      <c r="E27" s="8"/>
      <c r="F27" s="7"/>
      <c r="G27" s="18"/>
      <c r="H27" s="6"/>
      <c r="I27" s="6"/>
    </row>
    <row r="28" ht="15.75" hidden="1" customHeight="1">
      <c r="A28" s="12"/>
      <c r="B28" s="13">
        <v>2.0</v>
      </c>
      <c r="C28" s="14" t="s">
        <v>14</v>
      </c>
      <c r="D28" s="14" t="s">
        <v>15</v>
      </c>
      <c r="E28" s="8">
        <v>30511.81</v>
      </c>
      <c r="F28" s="16">
        <f>E28+E29</f>
        <v>30511.81</v>
      </c>
      <c r="G28" s="17">
        <f>F28/E42</f>
        <v>0.04490004256</v>
      </c>
      <c r="H28" s="6"/>
      <c r="I28" s="6"/>
    </row>
    <row r="29" ht="15.75" hidden="1" customHeight="1">
      <c r="A29" s="12"/>
      <c r="B29" s="7"/>
      <c r="C29" s="14"/>
      <c r="D29" s="14"/>
      <c r="E29" s="8"/>
      <c r="F29" s="7"/>
      <c r="G29" s="18"/>
      <c r="H29" s="6"/>
      <c r="I29" s="6"/>
    </row>
    <row r="30" ht="15.75" hidden="1" customHeight="1">
      <c r="A30" s="12"/>
      <c r="B30" s="13">
        <v>3.0</v>
      </c>
      <c r="C30" s="14" t="s">
        <v>16</v>
      </c>
      <c r="D30" s="19">
        <v>1.0</v>
      </c>
      <c r="E30" s="8">
        <v>30512.0</v>
      </c>
      <c r="F30" s="16">
        <f>E30+E31</f>
        <v>61024</v>
      </c>
      <c r="G30" s="17">
        <f>F30/E42</f>
        <v>0.08980064431</v>
      </c>
      <c r="H30" s="6"/>
      <c r="I30" s="6"/>
    </row>
    <row r="31" ht="15.75" hidden="1" customHeight="1">
      <c r="A31" s="12"/>
      <c r="B31" s="7"/>
      <c r="C31" s="14" t="s">
        <v>17</v>
      </c>
      <c r="D31" s="14" t="s">
        <v>18</v>
      </c>
      <c r="E31" s="8">
        <v>30512.0</v>
      </c>
      <c r="F31" s="7"/>
      <c r="G31" s="18"/>
      <c r="H31" s="6"/>
      <c r="I31" s="6"/>
    </row>
    <row r="32" ht="15.75" hidden="1" customHeight="1">
      <c r="A32" s="12"/>
      <c r="B32" s="13">
        <v>4.0</v>
      </c>
      <c r="C32" s="14"/>
      <c r="D32" s="14"/>
      <c r="E32" s="8"/>
      <c r="F32" s="75">
        <f>E32+E33</f>
        <v>0</v>
      </c>
      <c r="G32" s="17">
        <f>F32/E42</f>
        <v>0</v>
      </c>
      <c r="H32" s="6"/>
      <c r="I32" s="6"/>
    </row>
    <row r="33" ht="15.75" hidden="1" customHeight="1">
      <c r="A33" s="12"/>
      <c r="B33" s="7"/>
      <c r="C33" s="14"/>
      <c r="D33" s="14"/>
      <c r="E33" s="8"/>
      <c r="F33" s="7"/>
      <c r="G33" s="18"/>
      <c r="H33" s="6"/>
      <c r="I33" s="6"/>
    </row>
    <row r="34" ht="15.75" hidden="1" customHeight="1">
      <c r="A34" s="12"/>
      <c r="B34" s="13">
        <v>5.0</v>
      </c>
      <c r="C34" s="14"/>
      <c r="D34" s="14"/>
      <c r="E34" s="8"/>
      <c r="F34" s="75">
        <f>E34+E35</f>
        <v>0</v>
      </c>
      <c r="G34" s="17">
        <f>F34/E42</f>
        <v>0</v>
      </c>
      <c r="H34" s="6"/>
      <c r="I34" s="6"/>
    </row>
    <row r="35" ht="15.75" hidden="1" customHeight="1">
      <c r="A35" s="12"/>
      <c r="B35" s="7"/>
      <c r="C35" s="14"/>
      <c r="D35" s="14"/>
      <c r="E35" s="8"/>
      <c r="F35" s="7"/>
      <c r="G35" s="18"/>
      <c r="H35" s="6"/>
      <c r="I35" s="6"/>
    </row>
    <row r="36" ht="15.75" hidden="1" customHeight="1">
      <c r="A36" s="12"/>
      <c r="B36" s="13">
        <v>6.0</v>
      </c>
      <c r="C36" s="14" t="s">
        <v>19</v>
      </c>
      <c r="D36" s="14" t="s">
        <v>13</v>
      </c>
      <c r="E36" s="8">
        <v>329098.0</v>
      </c>
      <c r="F36" s="16">
        <f>E36+E40+E39+E38+E37</f>
        <v>436814</v>
      </c>
      <c r="G36" s="17">
        <f>F36/E42</f>
        <v>0.6427992043</v>
      </c>
      <c r="H36" s="6"/>
      <c r="I36" s="6"/>
    </row>
    <row r="37" ht="15.75" hidden="1" customHeight="1">
      <c r="A37" s="12"/>
      <c r="B37" s="20"/>
      <c r="C37" s="14" t="s">
        <v>20</v>
      </c>
      <c r="D37" s="14" t="s">
        <v>13</v>
      </c>
      <c r="E37" s="8">
        <v>30489.0</v>
      </c>
      <c r="F37" s="20"/>
      <c r="G37" s="21"/>
      <c r="H37" s="6"/>
      <c r="I37" s="6"/>
    </row>
    <row r="38" ht="15.75" hidden="1" customHeight="1">
      <c r="A38" s="12"/>
      <c r="B38" s="20"/>
      <c r="C38" s="14" t="s">
        <v>21</v>
      </c>
      <c r="D38" s="14" t="s">
        <v>13</v>
      </c>
      <c r="E38" s="8">
        <v>30000.0</v>
      </c>
      <c r="F38" s="20"/>
      <c r="G38" s="21"/>
      <c r="H38" s="6"/>
      <c r="I38" s="6"/>
    </row>
    <row r="39" ht="15.75" hidden="1" customHeight="1">
      <c r="A39" s="12"/>
      <c r="B39" s="20"/>
      <c r="C39" s="14" t="s">
        <v>22</v>
      </c>
      <c r="D39" s="19">
        <v>1.0</v>
      </c>
      <c r="E39" s="8">
        <v>42720.0</v>
      </c>
      <c r="F39" s="20"/>
      <c r="G39" s="21"/>
      <c r="H39" s="6"/>
      <c r="I39" s="6"/>
    </row>
    <row r="40" ht="15.75" hidden="1" customHeight="1">
      <c r="A40" s="12"/>
      <c r="B40" s="7"/>
      <c r="C40" s="14" t="s">
        <v>23</v>
      </c>
      <c r="D40" s="14" t="s">
        <v>13</v>
      </c>
      <c r="E40" s="8">
        <v>4507.0</v>
      </c>
      <c r="F40" s="7"/>
      <c r="G40" s="18"/>
      <c r="H40" s="6"/>
      <c r="I40" s="6"/>
    </row>
    <row r="41" ht="36.0" hidden="1" customHeight="1">
      <c r="A41" s="12"/>
      <c r="B41" s="22" t="s">
        <v>49</v>
      </c>
      <c r="C41" s="23"/>
      <c r="D41" s="24"/>
      <c r="E41" s="76">
        <v>135910.0</v>
      </c>
      <c r="F41" s="23"/>
      <c r="G41" s="26">
        <f>E41/E42</f>
        <v>0.2000000912</v>
      </c>
      <c r="H41" s="6"/>
      <c r="I41" s="6"/>
    </row>
    <row r="42" ht="15.75" hidden="1" customHeight="1">
      <c r="A42" s="36"/>
      <c r="B42" s="37" t="s">
        <v>30</v>
      </c>
      <c r="C42" s="38"/>
      <c r="D42" s="39"/>
      <c r="E42" s="77">
        <f>F26+F28+F30+F32+F34+F36+E41</f>
        <v>679549.69</v>
      </c>
      <c r="F42" s="38"/>
      <c r="G42" s="41"/>
      <c r="H42" s="6"/>
      <c r="I42" s="6"/>
    </row>
    <row r="43" ht="15.75" hidden="1" customHeight="1">
      <c r="A43" s="42" t="s">
        <v>31</v>
      </c>
      <c r="B43" s="43"/>
      <c r="C43" s="43"/>
      <c r="D43" s="44"/>
      <c r="E43" s="78">
        <f>E24+E42</f>
        <v>2472525.38</v>
      </c>
      <c r="F43" s="43"/>
      <c r="G43" s="46"/>
      <c r="H43" s="6"/>
      <c r="I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</row>
    <row r="45" ht="15.75" customHeight="1">
      <c r="A45" s="79"/>
      <c r="B45" s="80"/>
      <c r="C45" s="80"/>
      <c r="D45" s="80"/>
      <c r="E45" s="80"/>
      <c r="F45" s="80"/>
      <c r="G45" s="80"/>
      <c r="H45" s="2"/>
      <c r="I45" s="2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79"/>
      <c r="B46" s="80"/>
      <c r="C46" s="80"/>
      <c r="D46" s="80"/>
      <c r="E46" s="80"/>
      <c r="F46" s="80"/>
      <c r="G46" s="80"/>
      <c r="H46" s="2"/>
      <c r="I46" s="2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79"/>
      <c r="B47" s="80"/>
      <c r="C47" s="80"/>
      <c r="D47" s="80"/>
      <c r="E47" s="80"/>
      <c r="F47" s="80"/>
      <c r="G47" s="80"/>
      <c r="H47" s="2"/>
      <c r="I47" s="2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79"/>
      <c r="B48" s="80"/>
      <c r="C48" s="80"/>
      <c r="D48" s="80"/>
      <c r="E48" s="80"/>
      <c r="F48" s="80"/>
      <c r="G48" s="80"/>
      <c r="H48" s="2"/>
      <c r="I48" s="2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79"/>
      <c r="B49" s="80"/>
      <c r="C49" s="80"/>
      <c r="D49" s="80"/>
      <c r="E49" s="80"/>
      <c r="F49" s="80"/>
      <c r="G49" s="80"/>
      <c r="H49" s="2"/>
      <c r="I49" s="2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79"/>
      <c r="B50" s="80"/>
      <c r="C50" s="80"/>
      <c r="D50" s="80"/>
      <c r="E50" s="80"/>
      <c r="F50" s="80"/>
      <c r="G50" s="80"/>
      <c r="H50" s="2"/>
      <c r="I50" s="2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2"/>
      <c r="B51" s="80"/>
      <c r="C51" s="80"/>
      <c r="D51" s="80"/>
      <c r="E51" s="80"/>
      <c r="F51" s="80"/>
      <c r="G51" s="80"/>
      <c r="H51" s="2"/>
      <c r="I51" s="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8:F9"/>
    <mergeCell ref="F18:F22"/>
    <mergeCell ref="A7:A24"/>
    <mergeCell ref="A25:A42"/>
    <mergeCell ref="A3:A4"/>
    <mergeCell ref="B8:B9"/>
    <mergeCell ref="G8:G9"/>
    <mergeCell ref="G10:G11"/>
    <mergeCell ref="G14:G15"/>
    <mergeCell ref="G18:G22"/>
    <mergeCell ref="E24:G24"/>
    <mergeCell ref="F30:F31"/>
    <mergeCell ref="G30:G31"/>
    <mergeCell ref="B32:B33"/>
    <mergeCell ref="B34:B35"/>
    <mergeCell ref="B36:B40"/>
    <mergeCell ref="B41:C41"/>
    <mergeCell ref="B42:D42"/>
    <mergeCell ref="A43:D43"/>
    <mergeCell ref="B26:B27"/>
    <mergeCell ref="F26:F27"/>
    <mergeCell ref="G26:G27"/>
    <mergeCell ref="B28:B29"/>
    <mergeCell ref="G28:G29"/>
    <mergeCell ref="B30:B31"/>
    <mergeCell ref="G32:G33"/>
    <mergeCell ref="E42:G42"/>
    <mergeCell ref="E43:G43"/>
    <mergeCell ref="F28:F29"/>
    <mergeCell ref="F32:F33"/>
    <mergeCell ref="F34:F35"/>
    <mergeCell ref="G34:G35"/>
    <mergeCell ref="F36:F40"/>
    <mergeCell ref="G36:G40"/>
    <mergeCell ref="E41:F41"/>
    <mergeCell ref="B10:B11"/>
    <mergeCell ref="B12:B13"/>
    <mergeCell ref="F12:F13"/>
    <mergeCell ref="G12:G13"/>
    <mergeCell ref="F10:F11"/>
    <mergeCell ref="F14:F15"/>
    <mergeCell ref="B14:B15"/>
    <mergeCell ref="B16:B17"/>
    <mergeCell ref="F16:F17"/>
    <mergeCell ref="G16:G17"/>
    <mergeCell ref="B18:B22"/>
    <mergeCell ref="B23:C23"/>
    <mergeCell ref="E23:F23"/>
    <mergeCell ref="B24:D24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9.14"/>
    <col customWidth="1" min="3" max="3" width="17.43"/>
    <col customWidth="1" min="4" max="4" width="26.0"/>
    <col customWidth="1" min="5" max="5" width="21.29"/>
    <col customWidth="1" min="6" max="6" width="27.29"/>
    <col customWidth="1" min="7" max="7" width="32.0"/>
    <col customWidth="1" min="8" max="26" width="8.71"/>
  </cols>
  <sheetData>
    <row r="1" ht="16.5" customHeight="1">
      <c r="A1" s="1"/>
      <c r="B1" s="2"/>
      <c r="C1" s="2"/>
      <c r="D1" s="2"/>
      <c r="E1" s="2"/>
      <c r="F1" s="2"/>
      <c r="G1" s="2"/>
      <c r="H1" s="6"/>
      <c r="I1" s="6"/>
    </row>
    <row r="2">
      <c r="A2" s="3"/>
      <c r="B2" s="2"/>
      <c r="C2" s="2"/>
      <c r="D2" s="2"/>
      <c r="E2" s="2"/>
      <c r="F2" s="2"/>
      <c r="G2" s="2"/>
      <c r="H2" s="6"/>
      <c r="I2" s="6"/>
    </row>
    <row r="3">
      <c r="A3" s="4" t="s">
        <v>32</v>
      </c>
      <c r="B3" s="5" t="s">
        <v>2</v>
      </c>
      <c r="C3" s="5" t="s">
        <v>3</v>
      </c>
      <c r="D3" s="5" t="s">
        <v>33</v>
      </c>
      <c r="E3" s="6"/>
      <c r="F3" s="2"/>
      <c r="G3" s="2"/>
      <c r="H3" s="6"/>
      <c r="I3" s="6"/>
    </row>
    <row r="4">
      <c r="A4" s="7"/>
      <c r="B4" s="8">
        <v>771.34</v>
      </c>
      <c r="C4" s="8">
        <v>17811.0</v>
      </c>
      <c r="D4" s="15">
        <f>1113426+679549.69</f>
        <v>1792975.69</v>
      </c>
      <c r="E4" s="6"/>
      <c r="F4" s="2"/>
      <c r="G4" s="2"/>
      <c r="H4" s="6"/>
      <c r="I4" s="6"/>
    </row>
    <row r="5">
      <c r="A5" s="2"/>
      <c r="B5" s="2"/>
      <c r="C5" s="2"/>
      <c r="D5" s="2"/>
      <c r="E5" s="2"/>
      <c r="F5" s="2"/>
      <c r="G5" s="2"/>
      <c r="H5" s="6"/>
      <c r="I5" s="6"/>
    </row>
    <row r="6">
      <c r="A6" s="2"/>
      <c r="B6" s="2"/>
      <c r="C6" s="2" t="s">
        <v>40</v>
      </c>
      <c r="D6" s="2"/>
      <c r="E6" s="2"/>
      <c r="F6" s="2"/>
      <c r="G6" s="2"/>
      <c r="H6" s="6"/>
      <c r="I6" s="6"/>
    </row>
    <row r="7" ht="96.75" customHeight="1">
      <c r="A7" s="9" t="s">
        <v>34</v>
      </c>
      <c r="B7" s="10" t="s">
        <v>6</v>
      </c>
      <c r="C7" s="10" t="s">
        <v>7</v>
      </c>
      <c r="D7" s="10" t="s">
        <v>8</v>
      </c>
      <c r="E7" s="10" t="s">
        <v>50</v>
      </c>
      <c r="F7" s="10" t="s">
        <v>10</v>
      </c>
      <c r="G7" s="11" t="s">
        <v>51</v>
      </c>
      <c r="H7" s="6"/>
      <c r="I7" s="6"/>
    </row>
    <row r="8">
      <c r="A8" s="12"/>
      <c r="B8" s="13">
        <v>1.0</v>
      </c>
      <c r="C8" s="14" t="s">
        <v>37</v>
      </c>
      <c r="D8" s="14" t="s">
        <v>13</v>
      </c>
      <c r="E8" s="63">
        <v>31847.25</v>
      </c>
      <c r="F8" s="64">
        <f>E8</f>
        <v>31847.25</v>
      </c>
      <c r="G8" s="65">
        <f>F8/E24</f>
        <v>0.0177622319</v>
      </c>
      <c r="H8" s="6"/>
      <c r="I8" s="6"/>
    </row>
    <row r="9">
      <c r="A9" s="12"/>
      <c r="B9" s="7"/>
      <c r="C9" s="14"/>
      <c r="D9" s="14"/>
      <c r="E9" s="63"/>
      <c r="F9" s="7"/>
      <c r="G9" s="18"/>
      <c r="H9" s="6"/>
      <c r="I9" s="6"/>
    </row>
    <row r="10">
      <c r="A10" s="12"/>
      <c r="B10" s="13">
        <v>2.0</v>
      </c>
      <c r="C10" s="14" t="s">
        <v>14</v>
      </c>
      <c r="D10" s="14" t="s">
        <v>15</v>
      </c>
      <c r="E10" s="63">
        <v>209133.7</v>
      </c>
      <c r="F10" s="64">
        <f>E10</f>
        <v>209133.7</v>
      </c>
      <c r="G10" s="65">
        <f>F10/E24</f>
        <v>0.1166405664</v>
      </c>
      <c r="H10" s="6"/>
      <c r="I10" s="6"/>
    </row>
    <row r="11">
      <c r="A11" s="12"/>
      <c r="B11" s="7"/>
      <c r="C11" s="14"/>
      <c r="D11" s="14"/>
      <c r="E11" s="33"/>
      <c r="F11" s="7"/>
      <c r="G11" s="18"/>
      <c r="H11" s="6"/>
      <c r="I11" s="6"/>
    </row>
    <row r="12">
      <c r="A12" s="12"/>
      <c r="B12" s="13">
        <v>3.0</v>
      </c>
      <c r="C12" s="14" t="s">
        <v>16</v>
      </c>
      <c r="D12" s="66">
        <v>1.0</v>
      </c>
      <c r="E12" s="63">
        <v>80511.22</v>
      </c>
      <c r="F12" s="64">
        <f>E12</f>
        <v>80511.22</v>
      </c>
      <c r="G12" s="65">
        <f>F12/E24</f>
        <v>0.04490368746</v>
      </c>
      <c r="H12" s="6"/>
      <c r="I12" s="6"/>
    </row>
    <row r="13">
      <c r="A13" s="12"/>
      <c r="B13" s="7"/>
      <c r="C13" s="71" t="s">
        <v>17</v>
      </c>
      <c r="D13" s="68" t="s">
        <v>52</v>
      </c>
      <c r="E13" s="67">
        <v>0.0</v>
      </c>
      <c r="F13" s="7"/>
      <c r="G13" s="18"/>
      <c r="H13" s="6"/>
      <c r="I13" s="6"/>
    </row>
    <row r="14">
      <c r="A14" s="12"/>
      <c r="B14" s="13">
        <v>4.0</v>
      </c>
      <c r="C14" s="14"/>
      <c r="D14" s="14"/>
      <c r="E14" s="33"/>
      <c r="F14" s="69">
        <f>E14+E15</f>
        <v>0</v>
      </c>
      <c r="G14" s="70">
        <f>F14/E24</f>
        <v>0</v>
      </c>
      <c r="H14" s="6"/>
      <c r="I14" s="6"/>
    </row>
    <row r="15">
      <c r="A15" s="12"/>
      <c r="B15" s="7"/>
      <c r="C15" s="14"/>
      <c r="D15" s="14"/>
      <c r="E15" s="33"/>
      <c r="F15" s="7"/>
      <c r="G15" s="18"/>
      <c r="H15" s="6"/>
      <c r="I15" s="6"/>
    </row>
    <row r="16">
      <c r="A16" s="12"/>
      <c r="B16" s="13">
        <v>5.0</v>
      </c>
      <c r="C16" s="14"/>
      <c r="D16" s="14"/>
      <c r="E16" s="33"/>
      <c r="F16" s="69">
        <f>E16+E17</f>
        <v>0</v>
      </c>
      <c r="G16" s="70">
        <f>F16/E24</f>
        <v>0</v>
      </c>
      <c r="H16" s="6"/>
      <c r="I16" s="6"/>
    </row>
    <row r="17">
      <c r="A17" s="12"/>
      <c r="B17" s="7"/>
      <c r="C17" s="14"/>
      <c r="D17" s="14"/>
      <c r="E17" s="33"/>
      <c r="F17" s="7"/>
      <c r="G17" s="18"/>
      <c r="H17" s="6"/>
      <c r="I17" s="6"/>
    </row>
    <row r="18">
      <c r="A18" s="12"/>
      <c r="B18" s="13">
        <v>6.0</v>
      </c>
      <c r="C18" s="14" t="s">
        <v>19</v>
      </c>
      <c r="D18" s="14" t="s">
        <v>13</v>
      </c>
      <c r="E18" s="63">
        <v>693756.0</v>
      </c>
      <c r="F18" s="64">
        <f>E18+E19+E20+E21+E22</f>
        <v>1112893.52</v>
      </c>
      <c r="G18" s="65">
        <f>F18/E24</f>
        <v>0.6206963799</v>
      </c>
      <c r="H18" s="6"/>
      <c r="I18" s="6"/>
    </row>
    <row r="19">
      <c r="A19" s="12"/>
      <c r="B19" s="20"/>
      <c r="C19" s="14" t="s">
        <v>20</v>
      </c>
      <c r="D19" s="68" t="s">
        <v>53</v>
      </c>
      <c r="E19" s="63">
        <v>0.0</v>
      </c>
      <c r="F19" s="20"/>
      <c r="G19" s="21"/>
      <c r="H19" s="6"/>
      <c r="I19" s="6"/>
    </row>
    <row r="20">
      <c r="A20" s="12"/>
      <c r="B20" s="20"/>
      <c r="C20" s="14" t="s">
        <v>21</v>
      </c>
      <c r="D20" s="71" t="s">
        <v>13</v>
      </c>
      <c r="E20" s="63">
        <v>199983.0</v>
      </c>
      <c r="F20" s="20"/>
      <c r="G20" s="21"/>
      <c r="H20" s="6"/>
      <c r="I20" s="6"/>
    </row>
    <row r="21" ht="15.75" customHeight="1">
      <c r="A21" s="12"/>
      <c r="B21" s="20"/>
      <c r="C21" s="14" t="s">
        <v>22</v>
      </c>
      <c r="D21" s="19">
        <v>1.0</v>
      </c>
      <c r="E21" s="63">
        <v>175952.52</v>
      </c>
      <c r="F21" s="20"/>
      <c r="G21" s="21"/>
      <c r="H21" s="6"/>
      <c r="I21" s="6"/>
    </row>
    <row r="22" ht="15.75" customHeight="1">
      <c r="A22" s="12"/>
      <c r="B22" s="7"/>
      <c r="C22" s="14" t="s">
        <v>23</v>
      </c>
      <c r="D22" s="14" t="s">
        <v>13</v>
      </c>
      <c r="E22" s="67">
        <v>43202.0</v>
      </c>
      <c r="F22" s="7"/>
      <c r="G22" s="18"/>
      <c r="H22" s="6"/>
      <c r="I22" s="6"/>
    </row>
    <row r="23" ht="35.25" customHeight="1">
      <c r="A23" s="12"/>
      <c r="B23" s="22" t="s">
        <v>38</v>
      </c>
      <c r="C23" s="23"/>
      <c r="D23" s="24"/>
      <c r="E23" s="72">
        <f>222680+135910</f>
        <v>358590</v>
      </c>
      <c r="F23" s="23"/>
      <c r="G23" s="73">
        <f>E23/E24</f>
        <v>0.1999971344</v>
      </c>
      <c r="H23" s="6"/>
      <c r="I23" s="6"/>
    </row>
    <row r="24" ht="15.75" customHeight="1">
      <c r="A24" s="27"/>
      <c r="B24" s="28" t="s">
        <v>39</v>
      </c>
      <c r="C24" s="29"/>
      <c r="D24" s="30"/>
      <c r="E24" s="74">
        <f>F8+F10+F12+F18+E23</f>
        <v>1792975.69</v>
      </c>
      <c r="F24" s="29"/>
      <c r="G24" s="32"/>
      <c r="H24" s="6"/>
      <c r="I24" s="6"/>
    </row>
    <row r="25" ht="93.75" hidden="1" customHeight="1">
      <c r="A25" s="9" t="s">
        <v>54</v>
      </c>
      <c r="B25" s="10" t="s">
        <v>6</v>
      </c>
      <c r="C25" s="10" t="s">
        <v>7</v>
      </c>
      <c r="D25" s="10" t="s">
        <v>8</v>
      </c>
      <c r="E25" s="10" t="s">
        <v>55</v>
      </c>
      <c r="F25" s="10" t="s">
        <v>10</v>
      </c>
      <c r="G25" s="11" t="s">
        <v>56</v>
      </c>
      <c r="H25" s="6"/>
      <c r="I25" s="6"/>
    </row>
    <row r="26" ht="15.75" hidden="1" customHeight="1">
      <c r="A26" s="12"/>
      <c r="B26" s="13">
        <v>1.0</v>
      </c>
      <c r="C26" s="14" t="s">
        <v>48</v>
      </c>
      <c r="D26" s="14" t="s">
        <v>13</v>
      </c>
      <c r="E26" s="8">
        <v>15289.88</v>
      </c>
      <c r="F26" s="16">
        <f>E26+E27</f>
        <v>15289.88</v>
      </c>
      <c r="G26" s="17">
        <f>F26/E42</f>
        <v>0.02250001762</v>
      </c>
      <c r="H26" s="6"/>
      <c r="I26" s="6"/>
    </row>
    <row r="27" ht="15.75" hidden="1" customHeight="1">
      <c r="A27" s="12"/>
      <c r="B27" s="7"/>
      <c r="C27" s="14"/>
      <c r="D27" s="14"/>
      <c r="E27" s="8"/>
      <c r="F27" s="7"/>
      <c r="G27" s="18"/>
      <c r="H27" s="6"/>
      <c r="I27" s="6"/>
    </row>
    <row r="28" ht="15.75" hidden="1" customHeight="1">
      <c r="A28" s="12"/>
      <c r="B28" s="13">
        <v>2.0</v>
      </c>
      <c r="C28" s="14" t="s">
        <v>14</v>
      </c>
      <c r="D28" s="14" t="s">
        <v>15</v>
      </c>
      <c r="E28" s="8">
        <v>30511.81</v>
      </c>
      <c r="F28" s="16">
        <f>E28+E29</f>
        <v>30511.81</v>
      </c>
      <c r="G28" s="17">
        <f>F28/E42</f>
        <v>0.04490004256</v>
      </c>
      <c r="H28" s="6"/>
      <c r="I28" s="6"/>
    </row>
    <row r="29" ht="15.75" hidden="1" customHeight="1">
      <c r="A29" s="12"/>
      <c r="B29" s="7"/>
      <c r="C29" s="14"/>
      <c r="D29" s="14"/>
      <c r="E29" s="8"/>
      <c r="F29" s="7"/>
      <c r="G29" s="18"/>
      <c r="H29" s="6"/>
      <c r="I29" s="6"/>
    </row>
    <row r="30" ht="15.75" hidden="1" customHeight="1">
      <c r="A30" s="12"/>
      <c r="B30" s="13">
        <v>3.0</v>
      </c>
      <c r="C30" s="14" t="s">
        <v>16</v>
      </c>
      <c r="D30" s="19">
        <v>1.0</v>
      </c>
      <c r="E30" s="8">
        <v>30512.0</v>
      </c>
      <c r="F30" s="16">
        <f>E30+E31</f>
        <v>61024</v>
      </c>
      <c r="G30" s="17">
        <f>F30/E42</f>
        <v>0.08980064431</v>
      </c>
      <c r="H30" s="6"/>
      <c r="I30" s="6"/>
    </row>
    <row r="31" ht="15.75" hidden="1" customHeight="1">
      <c r="A31" s="12"/>
      <c r="B31" s="7"/>
      <c r="C31" s="14" t="s">
        <v>17</v>
      </c>
      <c r="D31" s="14" t="s">
        <v>18</v>
      </c>
      <c r="E31" s="8">
        <v>30512.0</v>
      </c>
      <c r="F31" s="7"/>
      <c r="G31" s="18"/>
      <c r="H31" s="6"/>
      <c r="I31" s="6"/>
    </row>
    <row r="32" ht="15.75" hidden="1" customHeight="1">
      <c r="A32" s="12"/>
      <c r="B32" s="13">
        <v>4.0</v>
      </c>
      <c r="C32" s="14"/>
      <c r="D32" s="14"/>
      <c r="E32" s="8"/>
      <c r="F32" s="75">
        <f>E32+E33</f>
        <v>0</v>
      </c>
      <c r="G32" s="17">
        <f>F32/E42</f>
        <v>0</v>
      </c>
      <c r="H32" s="6"/>
      <c r="I32" s="6"/>
    </row>
    <row r="33" ht="15.75" hidden="1" customHeight="1">
      <c r="A33" s="12"/>
      <c r="B33" s="7"/>
      <c r="C33" s="14"/>
      <c r="D33" s="14"/>
      <c r="E33" s="8"/>
      <c r="F33" s="7"/>
      <c r="G33" s="18"/>
      <c r="H33" s="6"/>
      <c r="I33" s="6"/>
    </row>
    <row r="34" ht="15.75" hidden="1" customHeight="1">
      <c r="A34" s="12"/>
      <c r="B34" s="13">
        <v>5.0</v>
      </c>
      <c r="C34" s="14"/>
      <c r="D34" s="14"/>
      <c r="E34" s="8"/>
      <c r="F34" s="75">
        <f>E34+E35</f>
        <v>0</v>
      </c>
      <c r="G34" s="17">
        <f>F34/E42</f>
        <v>0</v>
      </c>
      <c r="H34" s="6"/>
      <c r="I34" s="6"/>
    </row>
    <row r="35" ht="15.75" hidden="1" customHeight="1">
      <c r="A35" s="12"/>
      <c r="B35" s="7"/>
      <c r="C35" s="14"/>
      <c r="D35" s="14"/>
      <c r="E35" s="8"/>
      <c r="F35" s="7"/>
      <c r="G35" s="18"/>
      <c r="H35" s="6"/>
      <c r="I35" s="6"/>
    </row>
    <row r="36" ht="15.75" hidden="1" customHeight="1">
      <c r="A36" s="12"/>
      <c r="B36" s="13">
        <v>6.0</v>
      </c>
      <c r="C36" s="14" t="s">
        <v>19</v>
      </c>
      <c r="D36" s="14" t="s">
        <v>13</v>
      </c>
      <c r="E36" s="8">
        <v>329098.0</v>
      </c>
      <c r="F36" s="16">
        <f>E36+E40+E39+E38+E37</f>
        <v>436814</v>
      </c>
      <c r="G36" s="17">
        <f>F36/E42</f>
        <v>0.6427992043</v>
      </c>
      <c r="H36" s="6"/>
      <c r="I36" s="6"/>
    </row>
    <row r="37" ht="15.75" hidden="1" customHeight="1">
      <c r="A37" s="12"/>
      <c r="B37" s="20"/>
      <c r="C37" s="14" t="s">
        <v>20</v>
      </c>
      <c r="D37" s="14" t="s">
        <v>13</v>
      </c>
      <c r="E37" s="8">
        <v>30489.0</v>
      </c>
      <c r="F37" s="20"/>
      <c r="G37" s="21"/>
      <c r="H37" s="6"/>
      <c r="I37" s="6"/>
    </row>
    <row r="38" ht="15.75" hidden="1" customHeight="1">
      <c r="A38" s="12"/>
      <c r="B38" s="20"/>
      <c r="C38" s="14" t="s">
        <v>21</v>
      </c>
      <c r="D38" s="14" t="s">
        <v>13</v>
      </c>
      <c r="E38" s="8">
        <v>30000.0</v>
      </c>
      <c r="F38" s="20"/>
      <c r="G38" s="21"/>
      <c r="H38" s="6"/>
      <c r="I38" s="6"/>
    </row>
    <row r="39" ht="15.75" hidden="1" customHeight="1">
      <c r="A39" s="12"/>
      <c r="B39" s="20"/>
      <c r="C39" s="14" t="s">
        <v>22</v>
      </c>
      <c r="D39" s="19">
        <v>1.0</v>
      </c>
      <c r="E39" s="8">
        <v>42720.0</v>
      </c>
      <c r="F39" s="20"/>
      <c r="G39" s="21"/>
      <c r="H39" s="6"/>
      <c r="I39" s="6"/>
    </row>
    <row r="40" ht="15.75" hidden="1" customHeight="1">
      <c r="A40" s="12"/>
      <c r="B40" s="7"/>
      <c r="C40" s="14" t="s">
        <v>23</v>
      </c>
      <c r="D40" s="14" t="s">
        <v>13</v>
      </c>
      <c r="E40" s="8">
        <v>4507.0</v>
      </c>
      <c r="F40" s="7"/>
      <c r="G40" s="18"/>
      <c r="H40" s="6"/>
      <c r="I40" s="6"/>
    </row>
    <row r="41" ht="36.0" hidden="1" customHeight="1">
      <c r="A41" s="12"/>
      <c r="B41" s="22" t="s">
        <v>57</v>
      </c>
      <c r="C41" s="23"/>
      <c r="D41" s="24"/>
      <c r="E41" s="76">
        <v>135910.0</v>
      </c>
      <c r="F41" s="23"/>
      <c r="G41" s="26">
        <f>E41/E42</f>
        <v>0.2000000912</v>
      </c>
      <c r="H41" s="6"/>
      <c r="I41" s="6"/>
    </row>
    <row r="42" ht="15.75" hidden="1" customHeight="1">
      <c r="A42" s="36"/>
      <c r="B42" s="37" t="s">
        <v>30</v>
      </c>
      <c r="C42" s="38"/>
      <c r="D42" s="39"/>
      <c r="E42" s="77">
        <f>F26+F28+F30+F32+F34+F36+E41</f>
        <v>679549.69</v>
      </c>
      <c r="F42" s="38"/>
      <c r="G42" s="41"/>
      <c r="H42" s="6"/>
      <c r="I42" s="6"/>
    </row>
    <row r="43" ht="15.75" hidden="1" customHeight="1">
      <c r="A43" s="42" t="s">
        <v>31</v>
      </c>
      <c r="B43" s="43"/>
      <c r="C43" s="43"/>
      <c r="D43" s="44"/>
      <c r="E43" s="78">
        <f>E24+E42</f>
        <v>2472525.38</v>
      </c>
      <c r="F43" s="43"/>
      <c r="G43" s="46"/>
      <c r="H43" s="6"/>
      <c r="I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</row>
    <row r="45" ht="15.75" customHeight="1">
      <c r="A45" s="79"/>
      <c r="B45" s="80"/>
      <c r="C45" s="80"/>
      <c r="D45" s="80"/>
      <c r="E45" s="80"/>
      <c r="F45" s="80"/>
      <c r="G45" s="80"/>
      <c r="H45" s="2"/>
      <c r="I45" s="2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79"/>
      <c r="B46" s="80"/>
      <c r="C46" s="80"/>
      <c r="D46" s="80"/>
      <c r="E46" s="80"/>
      <c r="F46" s="80"/>
      <c r="G46" s="80"/>
      <c r="H46" s="2"/>
      <c r="I46" s="2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79"/>
      <c r="B47" s="80"/>
      <c r="C47" s="80"/>
      <c r="D47" s="80"/>
      <c r="E47" s="80"/>
      <c r="F47" s="80"/>
      <c r="G47" s="80"/>
      <c r="H47" s="2"/>
      <c r="I47" s="2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79"/>
      <c r="B48" s="80"/>
      <c r="C48" s="80"/>
      <c r="D48" s="80"/>
      <c r="E48" s="80"/>
      <c r="F48" s="80"/>
      <c r="G48" s="80"/>
      <c r="H48" s="2"/>
      <c r="I48" s="2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79"/>
      <c r="B49" s="80"/>
      <c r="C49" s="80"/>
      <c r="D49" s="80"/>
      <c r="E49" s="80"/>
      <c r="F49" s="80"/>
      <c r="G49" s="80"/>
      <c r="H49" s="2"/>
      <c r="I49" s="2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79"/>
      <c r="B50" s="80"/>
      <c r="C50" s="80"/>
      <c r="D50" s="80"/>
      <c r="E50" s="80"/>
      <c r="F50" s="80"/>
      <c r="G50" s="80"/>
      <c r="H50" s="2"/>
      <c r="I50" s="2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2"/>
      <c r="B51" s="80"/>
      <c r="C51" s="80"/>
      <c r="D51" s="80"/>
      <c r="E51" s="80"/>
      <c r="F51" s="80"/>
      <c r="G51" s="80"/>
      <c r="H51" s="2"/>
      <c r="I51" s="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8:F9"/>
    <mergeCell ref="F18:F22"/>
    <mergeCell ref="A7:A24"/>
    <mergeCell ref="A25:A42"/>
    <mergeCell ref="A3:A4"/>
    <mergeCell ref="B8:B9"/>
    <mergeCell ref="G8:G9"/>
    <mergeCell ref="G10:G11"/>
    <mergeCell ref="G14:G15"/>
    <mergeCell ref="G18:G22"/>
    <mergeCell ref="E24:G24"/>
    <mergeCell ref="F30:F31"/>
    <mergeCell ref="G30:G31"/>
    <mergeCell ref="B32:B33"/>
    <mergeCell ref="B34:B35"/>
    <mergeCell ref="B36:B40"/>
    <mergeCell ref="B41:C41"/>
    <mergeCell ref="B42:D42"/>
    <mergeCell ref="A43:D43"/>
    <mergeCell ref="B26:B27"/>
    <mergeCell ref="F26:F27"/>
    <mergeCell ref="G26:G27"/>
    <mergeCell ref="B28:B29"/>
    <mergeCell ref="G28:G29"/>
    <mergeCell ref="B30:B31"/>
    <mergeCell ref="G32:G33"/>
    <mergeCell ref="E42:G42"/>
    <mergeCell ref="E43:G43"/>
    <mergeCell ref="F28:F29"/>
    <mergeCell ref="F32:F33"/>
    <mergeCell ref="F34:F35"/>
    <mergeCell ref="G34:G35"/>
    <mergeCell ref="F36:F40"/>
    <mergeCell ref="G36:G40"/>
    <mergeCell ref="E41:F41"/>
    <mergeCell ref="B10:B11"/>
    <mergeCell ref="B12:B13"/>
    <mergeCell ref="F12:F13"/>
    <mergeCell ref="G12:G13"/>
    <mergeCell ref="F10:F11"/>
    <mergeCell ref="F14:F15"/>
    <mergeCell ref="B14:B15"/>
    <mergeCell ref="B16:B17"/>
    <mergeCell ref="F16:F17"/>
    <mergeCell ref="G16:G17"/>
    <mergeCell ref="B18:B22"/>
    <mergeCell ref="B23:C23"/>
    <mergeCell ref="E23:F23"/>
    <mergeCell ref="B24:D24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9.14"/>
    <col customWidth="1" min="3" max="3" width="17.43"/>
    <col customWidth="1" min="4" max="4" width="26.0"/>
    <col customWidth="1" min="5" max="5" width="21.29"/>
    <col customWidth="1" min="6" max="6" width="27.29"/>
    <col customWidth="1" min="7" max="7" width="32.0"/>
    <col customWidth="1" min="8" max="26" width="8.71"/>
  </cols>
  <sheetData>
    <row r="1" ht="16.5" customHeight="1">
      <c r="A1" s="1"/>
      <c r="B1" s="2"/>
      <c r="C1" s="2"/>
      <c r="D1" s="2"/>
      <c r="E1" s="2"/>
      <c r="F1" s="2"/>
      <c r="G1" s="2"/>
      <c r="H1" s="6"/>
      <c r="I1" s="6"/>
    </row>
    <row r="2">
      <c r="A2" s="3"/>
      <c r="B2" s="2"/>
      <c r="C2" s="2"/>
      <c r="D2" s="2"/>
      <c r="E2" s="2"/>
      <c r="F2" s="2"/>
      <c r="G2" s="2"/>
      <c r="H2" s="6"/>
      <c r="I2" s="6"/>
    </row>
    <row r="3">
      <c r="A3" s="4" t="s">
        <v>32</v>
      </c>
      <c r="B3" s="5" t="s">
        <v>2</v>
      </c>
      <c r="C3" s="5" t="s">
        <v>3</v>
      </c>
      <c r="D3" s="5" t="s">
        <v>33</v>
      </c>
      <c r="E3" s="6"/>
      <c r="F3" s="2"/>
      <c r="G3" s="2"/>
      <c r="H3" s="6"/>
      <c r="I3" s="6"/>
    </row>
    <row r="4">
      <c r="A4" s="7"/>
      <c r="B4" s="8">
        <v>771.34</v>
      </c>
      <c r="C4" s="8">
        <v>17811.0</v>
      </c>
      <c r="D4" s="15">
        <f>1113426+679549.69</f>
        <v>1792975.69</v>
      </c>
      <c r="E4" s="6"/>
      <c r="F4" s="2"/>
      <c r="G4" s="2"/>
      <c r="H4" s="6"/>
      <c r="I4" s="6"/>
    </row>
    <row r="5">
      <c r="A5" s="2"/>
      <c r="B5" s="2"/>
      <c r="C5" s="2"/>
      <c r="D5" s="2"/>
      <c r="E5" s="2"/>
      <c r="F5" s="2"/>
      <c r="G5" s="2"/>
      <c r="H5" s="6"/>
      <c r="I5" s="6"/>
    </row>
    <row r="6">
      <c r="A6" s="2"/>
      <c r="B6" s="2"/>
      <c r="C6" s="2" t="s">
        <v>40</v>
      </c>
      <c r="D6" s="2"/>
      <c r="E6" s="2"/>
      <c r="F6" s="2"/>
      <c r="G6" s="2"/>
      <c r="H6" s="6"/>
      <c r="I6" s="6"/>
    </row>
    <row r="7" ht="96.75" customHeight="1">
      <c r="A7" s="9" t="s">
        <v>34</v>
      </c>
      <c r="B7" s="10" t="s">
        <v>6</v>
      </c>
      <c r="C7" s="10" t="s">
        <v>7</v>
      </c>
      <c r="D7" s="10" t="s">
        <v>8</v>
      </c>
      <c r="E7" s="10" t="s">
        <v>58</v>
      </c>
      <c r="F7" s="10" t="s">
        <v>10</v>
      </c>
      <c r="G7" s="11" t="s">
        <v>59</v>
      </c>
      <c r="H7" s="6"/>
      <c r="I7" s="6"/>
    </row>
    <row r="8">
      <c r="A8" s="12"/>
      <c r="B8" s="13">
        <v>1.0</v>
      </c>
      <c r="C8" s="14" t="s">
        <v>37</v>
      </c>
      <c r="D8" s="14" t="s">
        <v>13</v>
      </c>
      <c r="E8" s="67">
        <v>31847.25</v>
      </c>
      <c r="F8" s="69">
        <f>E8</f>
        <v>31847.25</v>
      </c>
      <c r="G8" s="70">
        <f>F8/E24</f>
        <v>0.0177622319</v>
      </c>
      <c r="H8" s="6"/>
      <c r="I8" s="6"/>
    </row>
    <row r="9">
      <c r="A9" s="12"/>
      <c r="B9" s="7"/>
      <c r="C9" s="14"/>
      <c r="D9" s="14"/>
      <c r="E9" s="63"/>
      <c r="F9" s="7"/>
      <c r="G9" s="18"/>
      <c r="H9" s="6"/>
      <c r="I9" s="6"/>
    </row>
    <row r="10">
      <c r="A10" s="12"/>
      <c r="B10" s="13">
        <v>2.0</v>
      </c>
      <c r="C10" s="14" t="s">
        <v>14</v>
      </c>
      <c r="D10" s="14" t="s">
        <v>15</v>
      </c>
      <c r="E10" s="67">
        <v>209133.7</v>
      </c>
      <c r="F10" s="69">
        <f>E10</f>
        <v>209133.7</v>
      </c>
      <c r="G10" s="70">
        <f>F10/E24</f>
        <v>0.1166405664</v>
      </c>
      <c r="H10" s="6"/>
      <c r="I10" s="6"/>
    </row>
    <row r="11">
      <c r="A11" s="12"/>
      <c r="B11" s="7"/>
      <c r="C11" s="14"/>
      <c r="D11" s="14"/>
      <c r="E11" s="33"/>
      <c r="F11" s="7"/>
      <c r="G11" s="18"/>
      <c r="H11" s="6"/>
      <c r="I11" s="6"/>
    </row>
    <row r="12">
      <c r="A12" s="12"/>
      <c r="B12" s="13">
        <v>3.0</v>
      </c>
      <c r="C12" s="14" t="s">
        <v>16</v>
      </c>
      <c r="D12" s="66">
        <v>1.0</v>
      </c>
      <c r="E12" s="67">
        <v>80511.22</v>
      </c>
      <c r="F12" s="69">
        <f>E12</f>
        <v>80511.22</v>
      </c>
      <c r="G12" s="70">
        <f>F12/E24</f>
        <v>0.04490368746</v>
      </c>
      <c r="H12" s="6"/>
      <c r="I12" s="6"/>
    </row>
    <row r="13">
      <c r="A13" s="12"/>
      <c r="B13" s="7"/>
      <c r="C13" s="71" t="s">
        <v>17</v>
      </c>
      <c r="D13" s="71" t="s">
        <v>52</v>
      </c>
      <c r="E13" s="67">
        <v>0.0</v>
      </c>
      <c r="F13" s="7"/>
      <c r="G13" s="18"/>
      <c r="H13" s="6"/>
      <c r="I13" s="6"/>
    </row>
    <row r="14">
      <c r="A14" s="12"/>
      <c r="B14" s="13">
        <v>4.0</v>
      </c>
      <c r="C14" s="14"/>
      <c r="D14" s="14"/>
      <c r="E14" s="33"/>
      <c r="F14" s="69">
        <f>E14+E15</f>
        <v>0</v>
      </c>
      <c r="G14" s="70">
        <f>F14/E24</f>
        <v>0</v>
      </c>
      <c r="H14" s="6"/>
      <c r="I14" s="6"/>
    </row>
    <row r="15">
      <c r="A15" s="12"/>
      <c r="B15" s="7"/>
      <c r="C15" s="14"/>
      <c r="D15" s="14"/>
      <c r="E15" s="33"/>
      <c r="F15" s="7"/>
      <c r="G15" s="18"/>
      <c r="H15" s="6"/>
      <c r="I15" s="6"/>
    </row>
    <row r="16">
      <c r="A16" s="12"/>
      <c r="B16" s="13">
        <v>5.0</v>
      </c>
      <c r="C16" s="14"/>
      <c r="D16" s="14"/>
      <c r="E16" s="33"/>
      <c r="F16" s="69">
        <f>E16+E17</f>
        <v>0</v>
      </c>
      <c r="G16" s="70">
        <f>F16/E24</f>
        <v>0</v>
      </c>
      <c r="H16" s="6"/>
      <c r="I16" s="6"/>
    </row>
    <row r="17">
      <c r="A17" s="12"/>
      <c r="B17" s="7"/>
      <c r="C17" s="14"/>
      <c r="D17" s="14"/>
      <c r="E17" s="33"/>
      <c r="F17" s="7"/>
      <c r="G17" s="18"/>
      <c r="H17" s="6"/>
      <c r="I17" s="6"/>
    </row>
    <row r="18">
      <c r="A18" s="12"/>
      <c r="B18" s="13">
        <v>6.0</v>
      </c>
      <c r="C18" s="14" t="s">
        <v>19</v>
      </c>
      <c r="D18" s="14" t="s">
        <v>13</v>
      </c>
      <c r="E18" s="63">
        <v>682366.61</v>
      </c>
      <c r="F18" s="69">
        <f>E18+E19+E20+E21+E22</f>
        <v>1112893.52</v>
      </c>
      <c r="G18" s="70">
        <f>F18/E24</f>
        <v>0.6206963799</v>
      </c>
      <c r="H18" s="6"/>
      <c r="I18" s="6"/>
    </row>
    <row r="19">
      <c r="A19" s="12"/>
      <c r="B19" s="20"/>
      <c r="C19" s="14" t="s">
        <v>20</v>
      </c>
      <c r="D19" s="71" t="s">
        <v>53</v>
      </c>
      <c r="E19" s="67">
        <v>0.0</v>
      </c>
      <c r="F19" s="20"/>
      <c r="G19" s="21"/>
      <c r="H19" s="6"/>
      <c r="I19" s="6"/>
    </row>
    <row r="20">
      <c r="A20" s="12"/>
      <c r="B20" s="20"/>
      <c r="C20" s="14" t="s">
        <v>21</v>
      </c>
      <c r="D20" s="71" t="s">
        <v>13</v>
      </c>
      <c r="E20" s="67">
        <v>199983.0</v>
      </c>
      <c r="F20" s="20"/>
      <c r="G20" s="21"/>
      <c r="H20" s="6"/>
      <c r="I20" s="6"/>
    </row>
    <row r="21" ht="15.75" customHeight="1">
      <c r="A21" s="12"/>
      <c r="B21" s="20"/>
      <c r="C21" s="14" t="s">
        <v>22</v>
      </c>
      <c r="D21" s="19">
        <v>1.0</v>
      </c>
      <c r="E21" s="63">
        <v>187341.91</v>
      </c>
      <c r="F21" s="20"/>
      <c r="G21" s="21"/>
      <c r="H21" s="6"/>
      <c r="I21" s="6"/>
    </row>
    <row r="22" ht="15.75" customHeight="1">
      <c r="A22" s="12"/>
      <c r="B22" s="7"/>
      <c r="C22" s="14" t="s">
        <v>23</v>
      </c>
      <c r="D22" s="14" t="s">
        <v>13</v>
      </c>
      <c r="E22" s="67">
        <v>43202.0</v>
      </c>
      <c r="F22" s="7"/>
      <c r="G22" s="18"/>
      <c r="H22" s="6"/>
      <c r="I22" s="6"/>
    </row>
    <row r="23" ht="35.25" customHeight="1">
      <c r="A23" s="12"/>
      <c r="B23" s="22" t="s">
        <v>38</v>
      </c>
      <c r="C23" s="23"/>
      <c r="D23" s="24"/>
      <c r="E23" s="72">
        <v>358590.0</v>
      </c>
      <c r="F23" s="23"/>
      <c r="G23" s="73">
        <f>E23/E24</f>
        <v>0.1999971344</v>
      </c>
      <c r="H23" s="6"/>
      <c r="I23" s="6"/>
    </row>
    <row r="24" ht="15.75" customHeight="1">
      <c r="A24" s="27"/>
      <c r="B24" s="28" t="s">
        <v>39</v>
      </c>
      <c r="C24" s="29"/>
      <c r="D24" s="30"/>
      <c r="E24" s="74">
        <f>F8+F10+F12+F18+E23</f>
        <v>1792975.69</v>
      </c>
      <c r="F24" s="29"/>
      <c r="G24" s="32"/>
      <c r="H24" s="6"/>
      <c r="I24" s="6"/>
    </row>
    <row r="25" ht="93.75" hidden="1" customHeight="1">
      <c r="A25" s="9" t="s">
        <v>60</v>
      </c>
      <c r="B25" s="10" t="s">
        <v>6</v>
      </c>
      <c r="C25" s="10" t="s">
        <v>7</v>
      </c>
      <c r="D25" s="10" t="s">
        <v>8</v>
      </c>
      <c r="E25" s="10" t="s">
        <v>61</v>
      </c>
      <c r="F25" s="10" t="s">
        <v>10</v>
      </c>
      <c r="G25" s="11" t="s">
        <v>62</v>
      </c>
      <c r="H25" s="6"/>
      <c r="I25" s="6"/>
    </row>
    <row r="26" ht="15.75" hidden="1" customHeight="1">
      <c r="A26" s="12"/>
      <c r="B26" s="13">
        <v>1.0</v>
      </c>
      <c r="C26" s="14" t="s">
        <v>48</v>
      </c>
      <c r="D26" s="14" t="s">
        <v>13</v>
      </c>
      <c r="E26" s="8">
        <v>15289.88</v>
      </c>
      <c r="F26" s="16">
        <f>E26+E27</f>
        <v>15289.88</v>
      </c>
      <c r="G26" s="17">
        <f>F26/E42</f>
        <v>0.02250001762</v>
      </c>
      <c r="H26" s="6"/>
      <c r="I26" s="6"/>
    </row>
    <row r="27" ht="15.75" hidden="1" customHeight="1">
      <c r="A27" s="12"/>
      <c r="B27" s="7"/>
      <c r="C27" s="14"/>
      <c r="D27" s="14"/>
      <c r="E27" s="8"/>
      <c r="F27" s="7"/>
      <c r="G27" s="18"/>
      <c r="H27" s="6"/>
      <c r="I27" s="6"/>
    </row>
    <row r="28" ht="15.75" hidden="1" customHeight="1">
      <c r="A28" s="12"/>
      <c r="B28" s="13">
        <v>2.0</v>
      </c>
      <c r="C28" s="14" t="s">
        <v>14</v>
      </c>
      <c r="D28" s="14" t="s">
        <v>15</v>
      </c>
      <c r="E28" s="8">
        <v>30511.81</v>
      </c>
      <c r="F28" s="16">
        <f>E28+E29</f>
        <v>30511.81</v>
      </c>
      <c r="G28" s="17">
        <f>F28/E42</f>
        <v>0.04490004256</v>
      </c>
      <c r="H28" s="6"/>
      <c r="I28" s="6"/>
    </row>
    <row r="29" ht="15.75" hidden="1" customHeight="1">
      <c r="A29" s="12"/>
      <c r="B29" s="7"/>
      <c r="C29" s="14"/>
      <c r="D29" s="14"/>
      <c r="E29" s="8"/>
      <c r="F29" s="7"/>
      <c r="G29" s="18"/>
      <c r="H29" s="6"/>
      <c r="I29" s="6"/>
    </row>
    <row r="30" ht="15.75" hidden="1" customHeight="1">
      <c r="A30" s="12"/>
      <c r="B30" s="13">
        <v>3.0</v>
      </c>
      <c r="C30" s="14" t="s">
        <v>16</v>
      </c>
      <c r="D30" s="19">
        <v>1.0</v>
      </c>
      <c r="E30" s="8">
        <v>30512.0</v>
      </c>
      <c r="F30" s="16">
        <f>E30+E31</f>
        <v>61024</v>
      </c>
      <c r="G30" s="17">
        <f>F30/E42</f>
        <v>0.08980064431</v>
      </c>
      <c r="H30" s="6"/>
      <c r="I30" s="6"/>
    </row>
    <row r="31" ht="15.75" hidden="1" customHeight="1">
      <c r="A31" s="12"/>
      <c r="B31" s="7"/>
      <c r="C31" s="14" t="s">
        <v>17</v>
      </c>
      <c r="D31" s="14" t="s">
        <v>18</v>
      </c>
      <c r="E31" s="8">
        <v>30512.0</v>
      </c>
      <c r="F31" s="7"/>
      <c r="G31" s="18"/>
      <c r="H31" s="6"/>
      <c r="I31" s="6"/>
    </row>
    <row r="32" ht="15.75" hidden="1" customHeight="1">
      <c r="A32" s="12"/>
      <c r="B32" s="13">
        <v>4.0</v>
      </c>
      <c r="C32" s="14"/>
      <c r="D32" s="14"/>
      <c r="E32" s="8"/>
      <c r="F32" s="75">
        <f>E32+E33</f>
        <v>0</v>
      </c>
      <c r="G32" s="17">
        <f>F32/E42</f>
        <v>0</v>
      </c>
      <c r="H32" s="6"/>
      <c r="I32" s="6"/>
    </row>
    <row r="33" ht="15.75" hidden="1" customHeight="1">
      <c r="A33" s="12"/>
      <c r="B33" s="7"/>
      <c r="C33" s="14"/>
      <c r="D33" s="14"/>
      <c r="E33" s="8"/>
      <c r="F33" s="7"/>
      <c r="G33" s="18"/>
      <c r="H33" s="6"/>
      <c r="I33" s="6"/>
    </row>
    <row r="34" ht="15.75" hidden="1" customHeight="1">
      <c r="A34" s="12"/>
      <c r="B34" s="13">
        <v>5.0</v>
      </c>
      <c r="C34" s="14"/>
      <c r="D34" s="14"/>
      <c r="E34" s="8"/>
      <c r="F34" s="75">
        <f>E34+E35</f>
        <v>0</v>
      </c>
      <c r="G34" s="17">
        <f>F34/E42</f>
        <v>0</v>
      </c>
      <c r="H34" s="6"/>
      <c r="I34" s="6"/>
    </row>
    <row r="35" ht="15.75" hidden="1" customHeight="1">
      <c r="A35" s="12"/>
      <c r="B35" s="7"/>
      <c r="C35" s="14"/>
      <c r="D35" s="14"/>
      <c r="E35" s="8"/>
      <c r="F35" s="7"/>
      <c r="G35" s="18"/>
      <c r="H35" s="6"/>
      <c r="I35" s="6"/>
    </row>
    <row r="36" ht="15.75" hidden="1" customHeight="1">
      <c r="A36" s="12"/>
      <c r="B36" s="13">
        <v>6.0</v>
      </c>
      <c r="C36" s="14" t="s">
        <v>19</v>
      </c>
      <c r="D36" s="14" t="s">
        <v>13</v>
      </c>
      <c r="E36" s="8">
        <v>329098.0</v>
      </c>
      <c r="F36" s="16">
        <f>E36+E40+E39+E38+E37</f>
        <v>436814</v>
      </c>
      <c r="G36" s="17">
        <f>F36/E42</f>
        <v>0.6427992043</v>
      </c>
      <c r="H36" s="6"/>
      <c r="I36" s="6"/>
    </row>
    <row r="37" ht="15.75" hidden="1" customHeight="1">
      <c r="A37" s="12"/>
      <c r="B37" s="20"/>
      <c r="C37" s="14" t="s">
        <v>20</v>
      </c>
      <c r="D37" s="14" t="s">
        <v>13</v>
      </c>
      <c r="E37" s="8">
        <v>30489.0</v>
      </c>
      <c r="F37" s="20"/>
      <c r="G37" s="21"/>
      <c r="H37" s="6"/>
      <c r="I37" s="6"/>
    </row>
    <row r="38" ht="15.75" hidden="1" customHeight="1">
      <c r="A38" s="12"/>
      <c r="B38" s="20"/>
      <c r="C38" s="14" t="s">
        <v>21</v>
      </c>
      <c r="D38" s="14" t="s">
        <v>13</v>
      </c>
      <c r="E38" s="8">
        <v>30000.0</v>
      </c>
      <c r="F38" s="20"/>
      <c r="G38" s="21"/>
      <c r="H38" s="6"/>
      <c r="I38" s="6"/>
    </row>
    <row r="39" ht="15.75" hidden="1" customHeight="1">
      <c r="A39" s="12"/>
      <c r="B39" s="20"/>
      <c r="C39" s="14" t="s">
        <v>22</v>
      </c>
      <c r="D39" s="19">
        <v>1.0</v>
      </c>
      <c r="E39" s="8">
        <v>42720.0</v>
      </c>
      <c r="F39" s="20"/>
      <c r="G39" s="21"/>
      <c r="H39" s="6"/>
      <c r="I39" s="6"/>
    </row>
    <row r="40" ht="15.75" hidden="1" customHeight="1">
      <c r="A40" s="12"/>
      <c r="B40" s="7"/>
      <c r="C40" s="14" t="s">
        <v>23</v>
      </c>
      <c r="D40" s="14" t="s">
        <v>13</v>
      </c>
      <c r="E40" s="8">
        <v>4507.0</v>
      </c>
      <c r="F40" s="7"/>
      <c r="G40" s="18"/>
      <c r="H40" s="6"/>
      <c r="I40" s="6"/>
    </row>
    <row r="41" ht="36.0" hidden="1" customHeight="1">
      <c r="A41" s="12"/>
      <c r="B41" s="22" t="s">
        <v>63</v>
      </c>
      <c r="C41" s="23"/>
      <c r="D41" s="24"/>
      <c r="E41" s="76">
        <v>135910.0</v>
      </c>
      <c r="F41" s="23"/>
      <c r="G41" s="26">
        <f>E41/E42</f>
        <v>0.2000000912</v>
      </c>
      <c r="H41" s="6"/>
      <c r="I41" s="6"/>
    </row>
    <row r="42" ht="15.75" hidden="1" customHeight="1">
      <c r="A42" s="36"/>
      <c r="B42" s="37" t="s">
        <v>30</v>
      </c>
      <c r="C42" s="38"/>
      <c r="D42" s="39"/>
      <c r="E42" s="77">
        <f>F26+F28+F30+F32+F34+F36+E41</f>
        <v>679549.69</v>
      </c>
      <c r="F42" s="38"/>
      <c r="G42" s="41"/>
      <c r="H42" s="6"/>
      <c r="I42" s="6"/>
    </row>
    <row r="43" ht="15.75" hidden="1" customHeight="1">
      <c r="A43" s="42" t="s">
        <v>31</v>
      </c>
      <c r="B43" s="43"/>
      <c r="C43" s="43"/>
      <c r="D43" s="44"/>
      <c r="E43" s="78">
        <f>E24+E42</f>
        <v>2472525.38</v>
      </c>
      <c r="F43" s="43"/>
      <c r="G43" s="46"/>
      <c r="H43" s="6"/>
      <c r="I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</row>
    <row r="45" ht="15.75" customHeight="1">
      <c r="A45" s="79"/>
      <c r="B45" s="80"/>
      <c r="C45" s="80"/>
      <c r="D45" s="80"/>
      <c r="E45" s="80"/>
      <c r="F45" s="80"/>
      <c r="G45" s="80"/>
      <c r="H45" s="2"/>
      <c r="I45" s="2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79"/>
      <c r="B46" s="80"/>
      <c r="C46" s="80"/>
      <c r="D46" s="80"/>
      <c r="E46" s="80"/>
      <c r="F46" s="80"/>
      <c r="G46" s="80"/>
      <c r="H46" s="2"/>
      <c r="I46" s="2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79"/>
      <c r="B47" s="80"/>
      <c r="C47" s="80"/>
      <c r="D47" s="80"/>
      <c r="E47" s="80"/>
      <c r="F47" s="80"/>
      <c r="G47" s="80"/>
      <c r="H47" s="2"/>
      <c r="I47" s="2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79"/>
      <c r="B48" s="80"/>
      <c r="C48" s="80"/>
      <c r="D48" s="80"/>
      <c r="E48" s="80"/>
      <c r="F48" s="80"/>
      <c r="G48" s="80"/>
      <c r="H48" s="2"/>
      <c r="I48" s="2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79"/>
      <c r="B49" s="80"/>
      <c r="C49" s="80"/>
      <c r="D49" s="80"/>
      <c r="E49" s="80"/>
      <c r="F49" s="80"/>
      <c r="G49" s="80"/>
      <c r="H49" s="2"/>
      <c r="I49" s="2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79"/>
      <c r="B50" s="80"/>
      <c r="C50" s="80"/>
      <c r="D50" s="80"/>
      <c r="E50" s="80"/>
      <c r="F50" s="80"/>
      <c r="G50" s="80"/>
      <c r="H50" s="2"/>
      <c r="I50" s="2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2"/>
      <c r="B51" s="80"/>
      <c r="C51" s="80"/>
      <c r="D51" s="80"/>
      <c r="E51" s="80"/>
      <c r="F51" s="80"/>
      <c r="G51" s="80"/>
      <c r="H51" s="2"/>
      <c r="I51" s="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8:F9"/>
    <mergeCell ref="F18:F22"/>
    <mergeCell ref="A7:A24"/>
    <mergeCell ref="A25:A42"/>
    <mergeCell ref="A3:A4"/>
    <mergeCell ref="B8:B9"/>
    <mergeCell ref="G8:G9"/>
    <mergeCell ref="G10:G11"/>
    <mergeCell ref="G14:G15"/>
    <mergeCell ref="G18:G22"/>
    <mergeCell ref="E24:G24"/>
    <mergeCell ref="F30:F31"/>
    <mergeCell ref="G30:G31"/>
    <mergeCell ref="B32:B33"/>
    <mergeCell ref="B34:B35"/>
    <mergeCell ref="B36:B40"/>
    <mergeCell ref="B41:C41"/>
    <mergeCell ref="B42:D42"/>
    <mergeCell ref="A43:D43"/>
    <mergeCell ref="B26:B27"/>
    <mergeCell ref="F26:F27"/>
    <mergeCell ref="G26:G27"/>
    <mergeCell ref="B28:B29"/>
    <mergeCell ref="G28:G29"/>
    <mergeCell ref="B30:B31"/>
    <mergeCell ref="G32:G33"/>
    <mergeCell ref="E42:G42"/>
    <mergeCell ref="E43:G43"/>
    <mergeCell ref="F28:F29"/>
    <mergeCell ref="F32:F33"/>
    <mergeCell ref="F34:F35"/>
    <mergeCell ref="G34:G35"/>
    <mergeCell ref="F36:F40"/>
    <mergeCell ref="G36:G40"/>
    <mergeCell ref="E41:F41"/>
    <mergeCell ref="B10:B11"/>
    <mergeCell ref="B12:B13"/>
    <mergeCell ref="F12:F13"/>
    <mergeCell ref="G12:G13"/>
    <mergeCell ref="F10:F11"/>
    <mergeCell ref="F14:F15"/>
    <mergeCell ref="B14:B15"/>
    <mergeCell ref="B16:B17"/>
    <mergeCell ref="F16:F17"/>
    <mergeCell ref="G16:G17"/>
    <mergeCell ref="B18:B22"/>
    <mergeCell ref="B23:C23"/>
    <mergeCell ref="E23:F23"/>
    <mergeCell ref="B24:D24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9.14"/>
    <col customWidth="1" min="3" max="3" width="17.43"/>
    <col customWidth="1" min="4" max="4" width="26.0"/>
    <col customWidth="1" min="5" max="5" width="21.29"/>
    <col customWidth="1" min="6" max="6" width="27.29"/>
    <col customWidth="1" min="7" max="7" width="32.0"/>
    <col customWidth="1" min="8" max="26" width="8.71"/>
  </cols>
  <sheetData>
    <row r="1" ht="16.5" customHeight="1">
      <c r="A1" s="1"/>
      <c r="B1" s="2"/>
      <c r="C1" s="2"/>
      <c r="D1" s="2"/>
      <c r="E1" s="2"/>
      <c r="F1" s="2"/>
      <c r="G1" s="2"/>
      <c r="H1" s="6"/>
      <c r="I1" s="6"/>
    </row>
    <row r="2">
      <c r="A2" s="3"/>
      <c r="B2" s="2"/>
      <c r="C2" s="2"/>
      <c r="D2" s="2"/>
      <c r="E2" s="2"/>
      <c r="F2" s="2"/>
      <c r="G2" s="2"/>
      <c r="H2" s="6"/>
      <c r="I2" s="6"/>
    </row>
    <row r="3">
      <c r="A3" s="4" t="s">
        <v>32</v>
      </c>
      <c r="B3" s="5" t="s">
        <v>2</v>
      </c>
      <c r="C3" s="5" t="s">
        <v>3</v>
      </c>
      <c r="D3" s="5" t="s">
        <v>33</v>
      </c>
      <c r="E3" s="6"/>
      <c r="F3" s="2"/>
      <c r="G3" s="2"/>
      <c r="H3" s="6"/>
      <c r="I3" s="6"/>
    </row>
    <row r="4">
      <c r="A4" s="7"/>
      <c r="B4" s="8">
        <v>771.34</v>
      </c>
      <c r="C4" s="8">
        <v>17811.0</v>
      </c>
      <c r="D4" s="83">
        <f>E24</f>
        <v>1938922.69</v>
      </c>
      <c r="E4" s="6"/>
      <c r="F4" s="2"/>
      <c r="G4" s="2"/>
      <c r="H4" s="6"/>
      <c r="I4" s="6"/>
    </row>
    <row r="5">
      <c r="A5" s="2"/>
      <c r="B5" s="2"/>
      <c r="C5" s="2"/>
      <c r="D5" s="2"/>
      <c r="E5" s="2"/>
      <c r="F5" s="2"/>
      <c r="G5" s="2"/>
      <c r="H5" s="6"/>
      <c r="I5" s="6"/>
    </row>
    <row r="6">
      <c r="A6" s="2"/>
      <c r="B6" s="2"/>
      <c r="C6" s="2" t="s">
        <v>40</v>
      </c>
      <c r="D6" s="2"/>
      <c r="E6" s="2"/>
      <c r="F6" s="2"/>
      <c r="G6" s="2"/>
      <c r="H6" s="6"/>
      <c r="I6" s="6"/>
    </row>
    <row r="7" ht="96.75" customHeight="1">
      <c r="A7" s="9" t="s">
        <v>34</v>
      </c>
      <c r="B7" s="10" t="s">
        <v>6</v>
      </c>
      <c r="C7" s="10" t="s">
        <v>7</v>
      </c>
      <c r="D7" s="10" t="s">
        <v>8</v>
      </c>
      <c r="E7" s="10" t="s">
        <v>64</v>
      </c>
      <c r="F7" s="10" t="s">
        <v>10</v>
      </c>
      <c r="G7" s="11" t="s">
        <v>65</v>
      </c>
      <c r="H7" s="6"/>
      <c r="I7" s="6"/>
    </row>
    <row r="8">
      <c r="A8" s="12"/>
      <c r="B8" s="13">
        <v>1.0</v>
      </c>
      <c r="C8" s="14" t="s">
        <v>37</v>
      </c>
      <c r="D8" s="14" t="s">
        <v>13</v>
      </c>
      <c r="E8" s="67">
        <v>31847.25</v>
      </c>
      <c r="F8" s="69">
        <f>E8</f>
        <v>31847.25</v>
      </c>
      <c r="G8" s="65">
        <f>F8/E24</f>
        <v>0.01642522941</v>
      </c>
      <c r="H8" s="6"/>
      <c r="I8" s="6"/>
    </row>
    <row r="9">
      <c r="A9" s="12"/>
      <c r="B9" s="7"/>
      <c r="C9" s="14"/>
      <c r="D9" s="14"/>
      <c r="E9" s="63"/>
      <c r="F9" s="7"/>
      <c r="G9" s="18"/>
      <c r="H9" s="6"/>
      <c r="I9" s="6"/>
    </row>
    <row r="10">
      <c r="A10" s="12"/>
      <c r="B10" s="13">
        <v>2.0</v>
      </c>
      <c r="C10" s="14" t="s">
        <v>14</v>
      </c>
      <c r="D10" s="14" t="s">
        <v>15</v>
      </c>
      <c r="E10" s="67">
        <v>209133.7</v>
      </c>
      <c r="F10" s="69">
        <f>E10</f>
        <v>209133.7</v>
      </c>
      <c r="G10" s="65">
        <f>F10/E24</f>
        <v>0.1078607729</v>
      </c>
      <c r="H10" s="6"/>
      <c r="I10" s="6"/>
    </row>
    <row r="11">
      <c r="A11" s="12"/>
      <c r="B11" s="7"/>
      <c r="C11" s="14"/>
      <c r="D11" s="14"/>
      <c r="E11" s="33"/>
      <c r="F11" s="7"/>
      <c r="G11" s="18"/>
      <c r="H11" s="6"/>
      <c r="I11" s="6"/>
    </row>
    <row r="12">
      <c r="A12" s="12"/>
      <c r="B12" s="13">
        <v>3.0</v>
      </c>
      <c r="C12" s="14" t="s">
        <v>16</v>
      </c>
      <c r="D12" s="66">
        <v>1.0</v>
      </c>
      <c r="E12" s="67">
        <v>80511.22</v>
      </c>
      <c r="F12" s="69">
        <f>E12</f>
        <v>80511.22</v>
      </c>
      <c r="G12" s="65">
        <f>F12/E24</f>
        <v>0.04152368757</v>
      </c>
      <c r="H12" s="6"/>
      <c r="I12" s="6"/>
    </row>
    <row r="13">
      <c r="A13" s="12"/>
      <c r="B13" s="7"/>
      <c r="C13" s="71" t="s">
        <v>17</v>
      </c>
      <c r="D13" s="71" t="s">
        <v>52</v>
      </c>
      <c r="E13" s="67">
        <v>0.0</v>
      </c>
      <c r="F13" s="7"/>
      <c r="G13" s="18"/>
      <c r="H13" s="6"/>
      <c r="I13" s="6"/>
    </row>
    <row r="14">
      <c r="A14" s="12"/>
      <c r="B14" s="13">
        <v>4.0</v>
      </c>
      <c r="C14" s="14"/>
      <c r="D14" s="14"/>
      <c r="E14" s="33"/>
      <c r="F14" s="69">
        <f>E14+E15</f>
        <v>0</v>
      </c>
      <c r="G14" s="70">
        <f>F14/E24</f>
        <v>0</v>
      </c>
      <c r="H14" s="6"/>
      <c r="I14" s="6"/>
    </row>
    <row r="15">
      <c r="A15" s="12"/>
      <c r="B15" s="7"/>
      <c r="C15" s="14"/>
      <c r="D15" s="14"/>
      <c r="E15" s="33"/>
      <c r="F15" s="7"/>
      <c r="G15" s="18"/>
      <c r="H15" s="6"/>
      <c r="I15" s="6"/>
    </row>
    <row r="16">
      <c r="A16" s="12"/>
      <c r="B16" s="13">
        <v>5.0</v>
      </c>
      <c r="C16" s="14"/>
      <c r="D16" s="14"/>
      <c r="E16" s="33"/>
      <c r="F16" s="69">
        <f>E16+E17</f>
        <v>0</v>
      </c>
      <c r="G16" s="70">
        <f>F16/E24</f>
        <v>0</v>
      </c>
      <c r="H16" s="6"/>
      <c r="I16" s="6"/>
    </row>
    <row r="17">
      <c r="A17" s="12"/>
      <c r="B17" s="7"/>
      <c r="C17" s="14"/>
      <c r="D17" s="14"/>
      <c r="E17" s="33"/>
      <c r="F17" s="7"/>
      <c r="G17" s="18"/>
      <c r="H17" s="6"/>
      <c r="I17" s="6"/>
    </row>
    <row r="18">
      <c r="A18" s="12"/>
      <c r="B18" s="13">
        <v>6.0</v>
      </c>
      <c r="C18" s="14" t="s">
        <v>19</v>
      </c>
      <c r="D18" s="14" t="s">
        <v>13</v>
      </c>
      <c r="E18" s="63">
        <v>725817.11</v>
      </c>
      <c r="F18" s="64">
        <f>E18+E19+E20+E21+E22</f>
        <v>1229651.12</v>
      </c>
      <c r="G18" s="65">
        <f>F18/E24</f>
        <v>0.63419296</v>
      </c>
      <c r="H18" s="6"/>
      <c r="I18" s="6"/>
    </row>
    <row r="19">
      <c r="A19" s="12"/>
      <c r="B19" s="20"/>
      <c r="C19" s="14" t="s">
        <v>20</v>
      </c>
      <c r="D19" s="71" t="s">
        <v>53</v>
      </c>
      <c r="E19" s="67">
        <v>0.0</v>
      </c>
      <c r="F19" s="20"/>
      <c r="G19" s="21"/>
      <c r="H19" s="6"/>
      <c r="I19" s="6"/>
    </row>
    <row r="20">
      <c r="A20" s="12"/>
      <c r="B20" s="20"/>
      <c r="C20" s="14" t="s">
        <v>21</v>
      </c>
      <c r="D20" s="71" t="s">
        <v>13</v>
      </c>
      <c r="E20" s="67">
        <v>199983.0</v>
      </c>
      <c r="F20" s="20"/>
      <c r="G20" s="21"/>
      <c r="H20" s="6"/>
      <c r="I20" s="6"/>
    </row>
    <row r="21" ht="15.75" customHeight="1">
      <c r="A21" s="12"/>
      <c r="B21" s="20"/>
      <c r="C21" s="14" t="s">
        <v>22</v>
      </c>
      <c r="D21" s="19">
        <v>1.0</v>
      </c>
      <c r="E21" s="63">
        <v>260649.01</v>
      </c>
      <c r="F21" s="20"/>
      <c r="G21" s="21"/>
      <c r="H21" s="6"/>
      <c r="I21" s="6"/>
    </row>
    <row r="22" ht="15.75" customHeight="1">
      <c r="A22" s="12"/>
      <c r="B22" s="7"/>
      <c r="C22" s="14" t="s">
        <v>23</v>
      </c>
      <c r="D22" s="14" t="s">
        <v>13</v>
      </c>
      <c r="E22" s="67">
        <v>43202.0</v>
      </c>
      <c r="F22" s="7"/>
      <c r="G22" s="18"/>
      <c r="H22" s="6"/>
      <c r="I22" s="6"/>
    </row>
    <row r="23" ht="35.25" customHeight="1">
      <c r="A23" s="12"/>
      <c r="B23" s="22" t="s">
        <v>38</v>
      </c>
      <c r="C23" s="23"/>
      <c r="D23" s="24"/>
      <c r="E23" s="84">
        <v>387779.4</v>
      </c>
      <c r="F23" s="23"/>
      <c r="G23" s="73">
        <f>E23/E24</f>
        <v>0.1999973501</v>
      </c>
      <c r="H23" s="6"/>
      <c r="I23" s="6"/>
    </row>
    <row r="24" ht="15.75" customHeight="1">
      <c r="A24" s="27"/>
      <c r="B24" s="28" t="s">
        <v>39</v>
      </c>
      <c r="C24" s="29"/>
      <c r="D24" s="30"/>
      <c r="E24" s="85">
        <f>F8+F10+F12+F18+E23</f>
        <v>1938922.69</v>
      </c>
      <c r="F24" s="29"/>
      <c r="G24" s="32"/>
      <c r="H24" s="6"/>
      <c r="I24" s="6"/>
    </row>
    <row r="25" ht="93.75" hidden="1" customHeight="1">
      <c r="A25" s="9" t="s">
        <v>66</v>
      </c>
      <c r="B25" s="10" t="s">
        <v>6</v>
      </c>
      <c r="C25" s="10" t="s">
        <v>7</v>
      </c>
      <c r="D25" s="10" t="s">
        <v>8</v>
      </c>
      <c r="E25" s="10" t="s">
        <v>67</v>
      </c>
      <c r="F25" s="10" t="s">
        <v>10</v>
      </c>
      <c r="G25" s="11" t="s">
        <v>68</v>
      </c>
      <c r="H25" s="6"/>
      <c r="I25" s="6"/>
    </row>
    <row r="26" ht="15.75" hidden="1" customHeight="1">
      <c r="A26" s="12"/>
      <c r="B26" s="13">
        <v>1.0</v>
      </c>
      <c r="C26" s="14" t="s">
        <v>48</v>
      </c>
      <c r="D26" s="14" t="s">
        <v>13</v>
      </c>
      <c r="E26" s="8">
        <v>15289.88</v>
      </c>
      <c r="F26" s="16">
        <f>E26+E27</f>
        <v>15289.88</v>
      </c>
      <c r="G26" s="17">
        <f>F26/E42</f>
        <v>0.02250001762</v>
      </c>
      <c r="H26" s="6"/>
      <c r="I26" s="6"/>
    </row>
    <row r="27" ht="15.75" hidden="1" customHeight="1">
      <c r="A27" s="12"/>
      <c r="B27" s="7"/>
      <c r="C27" s="14"/>
      <c r="D27" s="14"/>
      <c r="E27" s="8"/>
      <c r="F27" s="7"/>
      <c r="G27" s="18"/>
      <c r="H27" s="6"/>
      <c r="I27" s="6"/>
    </row>
    <row r="28" ht="15.75" hidden="1" customHeight="1">
      <c r="A28" s="12"/>
      <c r="B28" s="13">
        <v>2.0</v>
      </c>
      <c r="C28" s="14" t="s">
        <v>14</v>
      </c>
      <c r="D28" s="14" t="s">
        <v>15</v>
      </c>
      <c r="E28" s="8">
        <v>30511.81</v>
      </c>
      <c r="F28" s="16">
        <f>E28+E29</f>
        <v>30511.81</v>
      </c>
      <c r="G28" s="17">
        <f>F28/E42</f>
        <v>0.04490004256</v>
      </c>
      <c r="H28" s="6"/>
      <c r="I28" s="6"/>
    </row>
    <row r="29" ht="15.75" hidden="1" customHeight="1">
      <c r="A29" s="12"/>
      <c r="B29" s="7"/>
      <c r="C29" s="14"/>
      <c r="D29" s="14"/>
      <c r="E29" s="8"/>
      <c r="F29" s="7"/>
      <c r="G29" s="18"/>
      <c r="H29" s="6"/>
      <c r="I29" s="6"/>
    </row>
    <row r="30" ht="15.75" hidden="1" customHeight="1">
      <c r="A30" s="12"/>
      <c r="B30" s="13">
        <v>3.0</v>
      </c>
      <c r="C30" s="14" t="s">
        <v>16</v>
      </c>
      <c r="D30" s="19">
        <v>1.0</v>
      </c>
      <c r="E30" s="8">
        <v>30512.0</v>
      </c>
      <c r="F30" s="16">
        <f>E30+E31</f>
        <v>61024</v>
      </c>
      <c r="G30" s="17">
        <f>F30/E42</f>
        <v>0.08980064431</v>
      </c>
      <c r="H30" s="6"/>
      <c r="I30" s="6"/>
    </row>
    <row r="31" ht="15.75" hidden="1" customHeight="1">
      <c r="A31" s="12"/>
      <c r="B31" s="7"/>
      <c r="C31" s="14" t="s">
        <v>17</v>
      </c>
      <c r="D31" s="14" t="s">
        <v>18</v>
      </c>
      <c r="E31" s="8">
        <v>30512.0</v>
      </c>
      <c r="F31" s="7"/>
      <c r="G31" s="18"/>
      <c r="H31" s="6"/>
      <c r="I31" s="6"/>
    </row>
    <row r="32" ht="15.75" hidden="1" customHeight="1">
      <c r="A32" s="12"/>
      <c r="B32" s="13">
        <v>4.0</v>
      </c>
      <c r="C32" s="14"/>
      <c r="D32" s="14"/>
      <c r="E32" s="8"/>
      <c r="F32" s="75">
        <f>E32+E33</f>
        <v>0</v>
      </c>
      <c r="G32" s="17">
        <f>F32/E42</f>
        <v>0</v>
      </c>
      <c r="H32" s="6"/>
      <c r="I32" s="6"/>
    </row>
    <row r="33" ht="15.75" hidden="1" customHeight="1">
      <c r="A33" s="12"/>
      <c r="B33" s="7"/>
      <c r="C33" s="14"/>
      <c r="D33" s="14"/>
      <c r="E33" s="8"/>
      <c r="F33" s="7"/>
      <c r="G33" s="18"/>
      <c r="H33" s="6"/>
      <c r="I33" s="6"/>
    </row>
    <row r="34" ht="15.75" hidden="1" customHeight="1">
      <c r="A34" s="12"/>
      <c r="B34" s="13">
        <v>5.0</v>
      </c>
      <c r="C34" s="14"/>
      <c r="D34" s="14"/>
      <c r="E34" s="8"/>
      <c r="F34" s="75">
        <f>E34+E35</f>
        <v>0</v>
      </c>
      <c r="G34" s="17">
        <f>F34/E42</f>
        <v>0</v>
      </c>
      <c r="H34" s="6"/>
      <c r="I34" s="6"/>
    </row>
    <row r="35" ht="15.75" hidden="1" customHeight="1">
      <c r="A35" s="12"/>
      <c r="B35" s="7"/>
      <c r="C35" s="14"/>
      <c r="D35" s="14"/>
      <c r="E35" s="8"/>
      <c r="F35" s="7"/>
      <c r="G35" s="18"/>
      <c r="H35" s="6"/>
      <c r="I35" s="6"/>
    </row>
    <row r="36" ht="15.75" hidden="1" customHeight="1">
      <c r="A36" s="12"/>
      <c r="B36" s="13">
        <v>6.0</v>
      </c>
      <c r="C36" s="14" t="s">
        <v>19</v>
      </c>
      <c r="D36" s="14" t="s">
        <v>13</v>
      </c>
      <c r="E36" s="8">
        <v>329098.0</v>
      </c>
      <c r="F36" s="16">
        <f>E36+E40+E39+E38+E37</f>
        <v>436814</v>
      </c>
      <c r="G36" s="17">
        <f>F36/E42</f>
        <v>0.6427992043</v>
      </c>
      <c r="H36" s="6"/>
      <c r="I36" s="6"/>
    </row>
    <row r="37" ht="15.75" hidden="1" customHeight="1">
      <c r="A37" s="12"/>
      <c r="B37" s="20"/>
      <c r="C37" s="14" t="s">
        <v>20</v>
      </c>
      <c r="D37" s="14" t="s">
        <v>13</v>
      </c>
      <c r="E37" s="8">
        <v>30489.0</v>
      </c>
      <c r="F37" s="20"/>
      <c r="G37" s="21"/>
      <c r="H37" s="6"/>
      <c r="I37" s="6"/>
    </row>
    <row r="38" ht="15.75" hidden="1" customHeight="1">
      <c r="A38" s="12"/>
      <c r="B38" s="20"/>
      <c r="C38" s="14" t="s">
        <v>21</v>
      </c>
      <c r="D38" s="14" t="s">
        <v>13</v>
      </c>
      <c r="E38" s="8">
        <v>30000.0</v>
      </c>
      <c r="F38" s="20"/>
      <c r="G38" s="21"/>
      <c r="H38" s="6"/>
      <c r="I38" s="6"/>
    </row>
    <row r="39" ht="15.75" hidden="1" customHeight="1">
      <c r="A39" s="12"/>
      <c r="B39" s="20"/>
      <c r="C39" s="14" t="s">
        <v>22</v>
      </c>
      <c r="D39" s="19">
        <v>1.0</v>
      </c>
      <c r="E39" s="8">
        <v>42720.0</v>
      </c>
      <c r="F39" s="20"/>
      <c r="G39" s="21"/>
      <c r="H39" s="6"/>
      <c r="I39" s="6"/>
    </row>
    <row r="40" ht="15.75" hidden="1" customHeight="1">
      <c r="A40" s="12"/>
      <c r="B40" s="7"/>
      <c r="C40" s="14" t="s">
        <v>23</v>
      </c>
      <c r="D40" s="14" t="s">
        <v>13</v>
      </c>
      <c r="E40" s="8">
        <v>4507.0</v>
      </c>
      <c r="F40" s="7"/>
      <c r="G40" s="18"/>
      <c r="H40" s="6"/>
      <c r="I40" s="6"/>
    </row>
    <row r="41" ht="36.0" hidden="1" customHeight="1">
      <c r="A41" s="12"/>
      <c r="B41" s="22" t="s">
        <v>69</v>
      </c>
      <c r="C41" s="23"/>
      <c r="D41" s="24"/>
      <c r="E41" s="76">
        <v>135910.0</v>
      </c>
      <c r="F41" s="23"/>
      <c r="G41" s="26">
        <f>E41/E42</f>
        <v>0.2000000912</v>
      </c>
      <c r="H41" s="6"/>
      <c r="I41" s="6"/>
    </row>
    <row r="42" ht="15.75" hidden="1" customHeight="1">
      <c r="A42" s="36"/>
      <c r="B42" s="37" t="s">
        <v>30</v>
      </c>
      <c r="C42" s="38"/>
      <c r="D42" s="39"/>
      <c r="E42" s="77">
        <f>F26+F28+F30+F32+F34+F36+E41</f>
        <v>679549.69</v>
      </c>
      <c r="F42" s="38"/>
      <c r="G42" s="41"/>
      <c r="H42" s="6"/>
      <c r="I42" s="6"/>
    </row>
    <row r="43" ht="15.75" hidden="1" customHeight="1">
      <c r="A43" s="42" t="s">
        <v>31</v>
      </c>
      <c r="B43" s="43"/>
      <c r="C43" s="43"/>
      <c r="D43" s="44"/>
      <c r="E43" s="78">
        <f>E24+E42</f>
        <v>2618472.38</v>
      </c>
      <c r="F43" s="43"/>
      <c r="G43" s="46"/>
      <c r="H43" s="6"/>
      <c r="I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</row>
    <row r="45" ht="15.75" customHeight="1">
      <c r="A45" s="79"/>
      <c r="B45" s="80"/>
      <c r="C45" s="80"/>
      <c r="D45" s="80"/>
      <c r="E45" s="80"/>
      <c r="F45" s="80"/>
      <c r="G45" s="80"/>
      <c r="H45" s="2"/>
      <c r="I45" s="2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79"/>
      <c r="B46" s="80"/>
      <c r="C46" s="80"/>
      <c r="D46" s="80"/>
      <c r="E46" s="80"/>
      <c r="F46" s="80"/>
      <c r="G46" s="80"/>
      <c r="H46" s="2"/>
      <c r="I46" s="2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79"/>
      <c r="B47" s="80"/>
      <c r="C47" s="80"/>
      <c r="D47" s="80"/>
      <c r="E47" s="80"/>
      <c r="F47" s="80"/>
      <c r="G47" s="80"/>
      <c r="H47" s="2"/>
      <c r="I47" s="2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79"/>
      <c r="B48" s="80"/>
      <c r="C48" s="80"/>
      <c r="D48" s="80"/>
      <c r="E48" s="80"/>
      <c r="F48" s="80"/>
      <c r="G48" s="80"/>
      <c r="H48" s="2"/>
      <c r="I48" s="2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79"/>
      <c r="B49" s="80"/>
      <c r="C49" s="80"/>
      <c r="D49" s="80"/>
      <c r="E49" s="80"/>
      <c r="F49" s="80"/>
      <c r="G49" s="80"/>
      <c r="H49" s="2"/>
      <c r="I49" s="2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79"/>
      <c r="B50" s="80"/>
      <c r="C50" s="80"/>
      <c r="D50" s="80"/>
      <c r="E50" s="80"/>
      <c r="F50" s="80"/>
      <c r="G50" s="80"/>
      <c r="H50" s="2"/>
      <c r="I50" s="2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2"/>
      <c r="B51" s="80"/>
      <c r="C51" s="80"/>
      <c r="D51" s="80"/>
      <c r="E51" s="80"/>
      <c r="F51" s="80"/>
      <c r="G51" s="80"/>
      <c r="H51" s="2"/>
      <c r="I51" s="2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8:F9"/>
    <mergeCell ref="F18:F22"/>
    <mergeCell ref="A7:A24"/>
    <mergeCell ref="A25:A42"/>
    <mergeCell ref="A3:A4"/>
    <mergeCell ref="B8:B9"/>
    <mergeCell ref="G8:G9"/>
    <mergeCell ref="G10:G11"/>
    <mergeCell ref="G14:G15"/>
    <mergeCell ref="G18:G22"/>
    <mergeCell ref="E24:G24"/>
    <mergeCell ref="F30:F31"/>
    <mergeCell ref="G30:G31"/>
    <mergeCell ref="B32:B33"/>
    <mergeCell ref="B34:B35"/>
    <mergeCell ref="B36:B40"/>
    <mergeCell ref="B41:C41"/>
    <mergeCell ref="B42:D42"/>
    <mergeCell ref="A43:D43"/>
    <mergeCell ref="B26:B27"/>
    <mergeCell ref="F26:F27"/>
    <mergeCell ref="G26:G27"/>
    <mergeCell ref="B28:B29"/>
    <mergeCell ref="G28:G29"/>
    <mergeCell ref="B30:B31"/>
    <mergeCell ref="G32:G33"/>
    <mergeCell ref="E42:G42"/>
    <mergeCell ref="E43:G43"/>
    <mergeCell ref="F28:F29"/>
    <mergeCell ref="F32:F33"/>
    <mergeCell ref="F34:F35"/>
    <mergeCell ref="G34:G35"/>
    <mergeCell ref="F36:F40"/>
    <mergeCell ref="G36:G40"/>
    <mergeCell ref="E41:F41"/>
    <mergeCell ref="B10:B11"/>
    <mergeCell ref="B12:B13"/>
    <mergeCell ref="F12:F13"/>
    <mergeCell ref="G12:G13"/>
    <mergeCell ref="F10:F11"/>
    <mergeCell ref="F14:F15"/>
    <mergeCell ref="B14:B15"/>
    <mergeCell ref="B16:B17"/>
    <mergeCell ref="F16:F17"/>
    <mergeCell ref="G16:G17"/>
    <mergeCell ref="B18:B22"/>
    <mergeCell ref="B23:C23"/>
    <mergeCell ref="E23:F23"/>
    <mergeCell ref="B24:D24"/>
  </mergeCells>
  <printOptions/>
  <pageMargins bottom="0.75" footer="0.0" header="0.0" left="0.7" right="0.7" top="0.75"/>
  <pageSetup paperSize="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2016-01-12T11:18:24Z</dcterms:created>
  <dc:creator>Anca Vasilache</dc:creator>
</cp:coreProperties>
</file>